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Ops_Invadmin\Fixed Income\Portfolios\2022\Apr 2022\Forthnightly Portfolio\"/>
    </mc:Choice>
  </mc:AlternateContent>
  <bookViews>
    <workbookView xWindow="-120" yWindow="-120" windowWidth="20730" windowHeight="11160" tabRatio="911"/>
  </bookViews>
  <sheets>
    <sheet name="LTBPDF" sheetId="2" r:id="rId1"/>
    <sheet name="LTCHF" sheetId="3" r:id="rId2"/>
    <sheet name="LTCRF" sheetId="4" r:id="rId3"/>
    <sheet name="LTFBF" sheetId="5" r:id="rId4"/>
    <sheet name="LTGLTF" sheetId="6" r:id="rId5"/>
    <sheet name="LTLQF" sheetId="7" r:id="rId6"/>
    <sheet name="LTLDSTF" sheetId="8" r:id="rId7"/>
    <sheet name="LTMMF" sheetId="9" r:id="rId8"/>
    <sheet name="LTOF" sheetId="10" r:id="rId9"/>
    <sheet name="LTRICBF" sheetId="11" r:id="rId10"/>
    <sheet name="LTSTBF" sheetId="12" r:id="rId11"/>
    <sheet name="LTTACBF" sheetId="13" r:id="rId12"/>
    <sheet name="LTUSTF" sheetId="14" r:id="rId13"/>
    <sheet name="LTFMPXIVA" sheetId="15" r:id="rId14"/>
    <sheet name="LTFMPXVIIB" sheetId="16" r:id="rId15"/>
    <sheet name="LTFMPXVIIIC" sheetId="17" r:id="rId16"/>
  </sheets>
  <definedNames>
    <definedName name="_xlnm._FilterDatabase" localSheetId="2" hidden="1">LTCRF!$A$10:$N$29</definedName>
    <definedName name="_xlnm._FilterDatabase" localSheetId="3" hidden="1">LTFBF!$B$7:$H$25</definedName>
    <definedName name="_xlnm._FilterDatabase" localSheetId="14" hidden="1">LTFMPXVIIB!$A$5:$T$35</definedName>
    <definedName name="_xlnm._FilterDatabase" localSheetId="4" hidden="1">LTGLTF!#REF!</definedName>
    <definedName name="_xlnm._FilterDatabase" localSheetId="6" hidden="1">LTLDSTF!$L$11:$L$53</definedName>
    <definedName name="_xlnm._FilterDatabase" localSheetId="5" hidden="1">LTLQF!$A$8:$S$79</definedName>
    <definedName name="_xlnm._FilterDatabase" localSheetId="7" hidden="1">LTMMF!$B$14:$H$56</definedName>
    <definedName name="_xlnm._FilterDatabase" localSheetId="9" hidden="1">LTRICBF!$A$10:$M$47</definedName>
    <definedName name="_xlnm._FilterDatabase" localSheetId="10" hidden="1">LTSTBF!$A$10:$T$65</definedName>
    <definedName name="_xlnm._FilterDatabase" localSheetId="11" hidden="1">LTTACBF!$A$10:$S$117</definedName>
    <definedName name="_xlnm._FilterDatabase" localSheetId="12" hidden="1">LTUSTF!$A$10:$L$30</definedName>
    <definedName name="_xlnm.Print_Area" localSheetId="0">LTBPDF!$B$1:$H$101</definedName>
    <definedName name="_xlnm.Print_Area" localSheetId="1">LTCHF!$B$1:$H$63</definedName>
    <definedName name="_xlnm.Print_Area" localSheetId="2">LTCRF!$B$1:$H$61</definedName>
    <definedName name="_xlnm.Print_Area" localSheetId="3">LTFBF!$B$1:$H$25</definedName>
    <definedName name="_xlnm.Print_Area" localSheetId="4">LTGLTF!$B$1:$H$25</definedName>
    <definedName name="_xlnm.Print_Area" localSheetId="6">LTLDSTF!$B$1:$H$75</definedName>
    <definedName name="_xlnm.Print_Area" localSheetId="5">LTLQF!$B$1:$H$79</definedName>
    <definedName name="_xlnm.Print_Area" localSheetId="7">LTMMF!$B$1:$H$56</definedName>
    <definedName name="_xlnm.Print_Area" localSheetId="9">LTRICBF!$B$1:$H$79</definedName>
    <definedName name="_xlnm.Print_Area" localSheetId="10">LTSTBF!$B$1:$H$67</definedName>
    <definedName name="_xlnm.Print_Area" localSheetId="11">LTTACBF!$B$1:$H$89</definedName>
    <definedName name="_xlnm.Print_Area" localSheetId="12">LTUSTF!$B$2:$H$44</definedName>
    <definedName name="Z_12459583_255E_4E15_855E_5595C5DC5C9B_.wvu.FilterData" localSheetId="3" hidden="1">LTFBF!$B$7:$H$55</definedName>
    <definedName name="Z_170F82DA_CDB2_41A6_BC76_EE4BFB950A6B_.wvu.Cols" localSheetId="0" hidden="1">LTBPDF!$A:$A</definedName>
    <definedName name="Z_170F82DA_CDB2_41A6_BC76_EE4BFB950A6B_.wvu.Cols" localSheetId="1" hidden="1">LTCHF!$A:$A</definedName>
    <definedName name="Z_170F82DA_CDB2_41A6_BC76_EE4BFB950A6B_.wvu.Cols" localSheetId="2" hidden="1">LTCRF!$A:$A</definedName>
    <definedName name="Z_170F82DA_CDB2_41A6_BC76_EE4BFB950A6B_.wvu.Cols" localSheetId="3" hidden="1">LTFBF!$A:$A</definedName>
    <definedName name="Z_170F82DA_CDB2_41A6_BC76_EE4BFB950A6B_.wvu.Cols" localSheetId="4" hidden="1">LTGLTF!$A:$A</definedName>
    <definedName name="Z_170F82DA_CDB2_41A6_BC76_EE4BFB950A6B_.wvu.Cols" localSheetId="6" hidden="1">LTLDSTF!$A:$A</definedName>
    <definedName name="Z_170F82DA_CDB2_41A6_BC76_EE4BFB950A6B_.wvu.Cols" localSheetId="5" hidden="1">LTLQF!$A:$A</definedName>
    <definedName name="Z_170F82DA_CDB2_41A6_BC76_EE4BFB950A6B_.wvu.Cols" localSheetId="7" hidden="1">LTMMF!$A:$A</definedName>
    <definedName name="Z_170F82DA_CDB2_41A6_BC76_EE4BFB950A6B_.wvu.Cols" localSheetId="9" hidden="1">LTRICBF!$A:$A</definedName>
    <definedName name="Z_170F82DA_CDB2_41A6_BC76_EE4BFB950A6B_.wvu.Cols" localSheetId="10" hidden="1">LTSTBF!$A:$A</definedName>
    <definedName name="Z_170F82DA_CDB2_41A6_BC76_EE4BFB950A6B_.wvu.Cols" localSheetId="11" hidden="1">LTTACBF!$A:$A</definedName>
    <definedName name="Z_170F82DA_CDB2_41A6_BC76_EE4BFB950A6B_.wvu.Cols" localSheetId="12" hidden="1">LTUSTF!$A:$A</definedName>
    <definedName name="Z_170F82DA_CDB2_41A6_BC76_EE4BFB950A6B_.wvu.FilterData" localSheetId="2" hidden="1">LTCRF!$A$10:$M$29</definedName>
    <definedName name="Z_170F82DA_CDB2_41A6_BC76_EE4BFB950A6B_.wvu.FilterData" localSheetId="3" hidden="1">LTFBF!$B$7:$H$25</definedName>
    <definedName name="Z_170F82DA_CDB2_41A6_BC76_EE4BFB950A6B_.wvu.FilterData" localSheetId="6" hidden="1">LTLDSTF!$A$10:$M$32</definedName>
    <definedName name="Z_170F82DA_CDB2_41A6_BC76_EE4BFB950A6B_.wvu.FilterData" localSheetId="9" hidden="1">LTRICBF!$A$10:$M$46</definedName>
    <definedName name="Z_170F82DA_CDB2_41A6_BC76_EE4BFB950A6B_.wvu.FilterData" localSheetId="10" hidden="1">LTSTBF!$B$9:$N$65</definedName>
    <definedName name="Z_170F82DA_CDB2_41A6_BC76_EE4BFB950A6B_.wvu.PrintArea" localSheetId="0" hidden="1">LTBPDF!$B$1:$H$101</definedName>
    <definedName name="Z_170F82DA_CDB2_41A6_BC76_EE4BFB950A6B_.wvu.PrintArea" localSheetId="1" hidden="1">LTCHF!$B$1:$H$63</definedName>
    <definedName name="Z_170F82DA_CDB2_41A6_BC76_EE4BFB950A6B_.wvu.PrintArea" localSheetId="2" hidden="1">LTCRF!$B$1:$H$40</definedName>
    <definedName name="Z_170F82DA_CDB2_41A6_BC76_EE4BFB950A6B_.wvu.PrintArea" localSheetId="3" hidden="1">LTFBF!$B$1:$H$25</definedName>
    <definedName name="Z_170F82DA_CDB2_41A6_BC76_EE4BFB950A6B_.wvu.PrintArea" localSheetId="4" hidden="1">LTGLTF!$B$1:$H$25</definedName>
    <definedName name="Z_170F82DA_CDB2_41A6_BC76_EE4BFB950A6B_.wvu.PrintArea" localSheetId="6" hidden="1">LTLDSTF!$B$1:$H$75</definedName>
    <definedName name="Z_170F82DA_CDB2_41A6_BC76_EE4BFB950A6B_.wvu.PrintArea" localSheetId="5" hidden="1">LTLQF!$B$1:$H$79</definedName>
    <definedName name="Z_170F82DA_CDB2_41A6_BC76_EE4BFB950A6B_.wvu.PrintArea" localSheetId="7" hidden="1">LTMMF!$A$1:$H$56</definedName>
    <definedName name="Z_170F82DA_CDB2_41A6_BC76_EE4BFB950A6B_.wvu.PrintArea" localSheetId="9" hidden="1">LTRICBF!$B$1:$H$79</definedName>
    <definedName name="Z_170F82DA_CDB2_41A6_BC76_EE4BFB950A6B_.wvu.PrintArea" localSheetId="10" hidden="1">LTSTBF!$B$1:$H$65</definedName>
    <definedName name="Z_170F82DA_CDB2_41A6_BC76_EE4BFB950A6B_.wvu.PrintArea" localSheetId="11" hidden="1">LTTACBF!$B$1:$H$89</definedName>
    <definedName name="Z_170F82DA_CDB2_41A6_BC76_EE4BFB950A6B_.wvu.PrintArea" localSheetId="12" hidden="1">LTUSTF!$B$1:$H$44</definedName>
    <definedName name="Z_170F82DA_CDB2_41A6_BC76_EE4BFB950A6B_.wvu.Rows" localSheetId="0" hidden="1">LTBPDF!#REF!,LTBPDF!$49:$66</definedName>
    <definedName name="Z_170F82DA_CDB2_41A6_BC76_EE4BFB950A6B_.wvu.Rows" localSheetId="1" hidden="1">LTCHF!$49:$50,LTCHF!$55:$56,LTCHF!#REF!</definedName>
    <definedName name="Z_170F82DA_CDB2_41A6_BC76_EE4BFB950A6B_.wvu.Rows" localSheetId="2" hidden="1">LTCRF!#REF!,LTCRF!#REF!,LTCRF!#REF!</definedName>
    <definedName name="Z_170F82DA_CDB2_41A6_BC76_EE4BFB950A6B_.wvu.Rows" localSheetId="4" hidden="1">LTGLTF!$14:$14</definedName>
    <definedName name="Z_170F82DA_CDB2_41A6_BC76_EE4BFB950A6B_.wvu.Rows" localSheetId="6" hidden="1">LTLDSTF!#REF!</definedName>
    <definedName name="Z_170F82DA_CDB2_41A6_BC76_EE4BFB950A6B_.wvu.Rows" localSheetId="5" hidden="1">LTLQF!#REF!</definedName>
    <definedName name="Z_170F82DA_CDB2_41A6_BC76_EE4BFB950A6B_.wvu.Rows" localSheetId="7" hidden="1">LTMMF!$11:$28</definedName>
    <definedName name="Z_170F82DA_CDB2_41A6_BC76_EE4BFB950A6B_.wvu.Rows" localSheetId="9" hidden="1">LTRICBF!#REF!</definedName>
    <definedName name="Z_170F82DA_CDB2_41A6_BC76_EE4BFB950A6B_.wvu.Rows" localSheetId="10" hidden="1">LTSTBF!$28:$28,LTSTBF!#REF!</definedName>
    <definedName name="Z_170F82DA_CDB2_41A6_BC76_EE4BFB950A6B_.wvu.Rows" localSheetId="11" hidden="1">LTTACBF!#REF!</definedName>
    <definedName name="Z_170F82DA_CDB2_41A6_BC76_EE4BFB950A6B_.wvu.Rows" localSheetId="12" hidden="1">LTUSTF!#REF!</definedName>
    <definedName name="Z_2D6981FB_1913_4D36_9E3A_F0D1C5FF11BF_.wvu.FilterData" localSheetId="3" hidden="1">LTFBF!$B$7:$H$25</definedName>
    <definedName name="Z_2DAC9E77_416F_4586_91B4_4C02149D7DBD_.wvu.FilterData" localSheetId="6" hidden="1">LTLDSTF!$A$10:$M$32</definedName>
    <definedName name="Z_4799D977_5BC9_43A8_B3B9_77474137D609_.wvu.FilterData" localSheetId="9" hidden="1">LTRICBF!$A$10:$M$46</definedName>
    <definedName name="Z_4C0511EC_2123_47A5_A389_479803CD78C8_.wvu.FilterData" localSheetId="3" hidden="1">LTFBF!$B$7:$H$25</definedName>
    <definedName name="Z_4C0511EC_2123_47A5_A389_479803CD78C8_.wvu.FilterData" localSheetId="10" hidden="1">LTSTBF!$B$9:$N$65</definedName>
    <definedName name="Z_4C0511EC_2123_47A5_A389_479803CD78C8_.wvu.PrintArea" localSheetId="0" hidden="1">LTBPDF!$B$1:$H$101</definedName>
    <definedName name="Z_4C0511EC_2123_47A5_A389_479803CD78C8_.wvu.PrintArea" localSheetId="1" hidden="1">LTCHF!$B$1:$H$63</definedName>
    <definedName name="Z_4C0511EC_2123_47A5_A389_479803CD78C8_.wvu.PrintArea" localSheetId="2" hidden="1">LTCRF!$B$1:$H$40</definedName>
    <definedName name="Z_4C0511EC_2123_47A5_A389_479803CD78C8_.wvu.PrintArea" localSheetId="3" hidden="1">LTFBF!$B$1:$H$25</definedName>
    <definedName name="Z_4C0511EC_2123_47A5_A389_479803CD78C8_.wvu.PrintArea" localSheetId="4" hidden="1">LTGLTF!$B:$H</definedName>
    <definedName name="Z_4C0511EC_2123_47A5_A389_479803CD78C8_.wvu.PrintArea" localSheetId="6" hidden="1">LTLDSTF!$B$1:$H$59</definedName>
    <definedName name="Z_4C0511EC_2123_47A5_A389_479803CD78C8_.wvu.PrintArea" localSheetId="5" hidden="1">LTLQF!$B$1:$H$79</definedName>
    <definedName name="Z_4C0511EC_2123_47A5_A389_479803CD78C8_.wvu.PrintArea" localSheetId="7" hidden="1">LTMMF!$B$1:$H$56</definedName>
    <definedName name="Z_4C0511EC_2123_47A5_A389_479803CD78C8_.wvu.PrintArea" localSheetId="9" hidden="1">LTRICBF!$B$1:$H$73</definedName>
    <definedName name="Z_4C0511EC_2123_47A5_A389_479803CD78C8_.wvu.PrintArea" localSheetId="10" hidden="1">LTSTBF!$B$1:$H$65</definedName>
    <definedName name="Z_4C0511EC_2123_47A5_A389_479803CD78C8_.wvu.PrintArea" localSheetId="11" hidden="1">LTTACBF!$B$1:$H$89</definedName>
    <definedName name="Z_4C0511EC_2123_47A5_A389_479803CD78C8_.wvu.PrintArea" localSheetId="12" hidden="1">LTUSTF!$B$1:$H$44</definedName>
    <definedName name="Z_55C02844_DD9C_401F_8D01_25F9446E4BFB_.wvu.FilterData" localSheetId="3" hidden="1">LTFBF!$B$7:$H$25</definedName>
    <definedName name="Z_6FAC3101_2789_4DBD_BCD1_55F99BE1D578_.wvu.FilterData" localSheetId="3" hidden="1">LTFBF!$B$7:$H$25</definedName>
    <definedName name="Z_6FAC3101_2789_4DBD_BCD1_55F99BE1D578_.wvu.FilterData" localSheetId="10" hidden="1">LTSTBF!$B$9:$N$65</definedName>
    <definedName name="Z_6FAC3101_2789_4DBD_BCD1_55F99BE1D578_.wvu.PrintArea" localSheetId="4" hidden="1">LTGLTF!$B$1:$H$25</definedName>
    <definedName name="Z_781BA8A7_DD14_49FF_B12E_7083BC457BDA_.wvu.FilterData" localSheetId="3" hidden="1">LTFBF!$B$7:$H$25</definedName>
    <definedName name="Z_81C2BCBB_B4F2_43C7_9023_7D9D9D4E6E9F_.wvu.Cols" localSheetId="0" hidden="1">LTBPDF!$A:$A</definedName>
    <definedName name="Z_81C2BCBB_B4F2_43C7_9023_7D9D9D4E6E9F_.wvu.Cols" localSheetId="1" hidden="1">LTCHF!$A:$A</definedName>
    <definedName name="Z_81C2BCBB_B4F2_43C7_9023_7D9D9D4E6E9F_.wvu.Cols" localSheetId="2" hidden="1">LTCRF!$A:$A</definedName>
    <definedName name="Z_81C2BCBB_B4F2_43C7_9023_7D9D9D4E6E9F_.wvu.Cols" localSheetId="3" hidden="1">LTFBF!$A:$A</definedName>
    <definedName name="Z_81C2BCBB_B4F2_43C7_9023_7D9D9D4E6E9F_.wvu.Cols" localSheetId="4" hidden="1">LTGLTF!$A:$A</definedName>
    <definedName name="Z_81C2BCBB_B4F2_43C7_9023_7D9D9D4E6E9F_.wvu.Cols" localSheetId="6" hidden="1">LTLDSTF!$A:$A</definedName>
    <definedName name="Z_81C2BCBB_B4F2_43C7_9023_7D9D9D4E6E9F_.wvu.Cols" localSheetId="5" hidden="1">LTLQF!$A:$A</definedName>
    <definedName name="Z_81C2BCBB_B4F2_43C7_9023_7D9D9D4E6E9F_.wvu.Cols" localSheetId="7" hidden="1">LTMMF!$A:$A</definedName>
    <definedName name="Z_81C2BCBB_B4F2_43C7_9023_7D9D9D4E6E9F_.wvu.Cols" localSheetId="9" hidden="1">LTRICBF!$A:$A</definedName>
    <definedName name="Z_81C2BCBB_B4F2_43C7_9023_7D9D9D4E6E9F_.wvu.Cols" localSheetId="10" hidden="1">LTSTBF!$A:$A</definedName>
    <definedName name="Z_81C2BCBB_B4F2_43C7_9023_7D9D9D4E6E9F_.wvu.Cols" localSheetId="11" hidden="1">LTTACBF!$A:$A</definedName>
    <definedName name="Z_81C2BCBB_B4F2_43C7_9023_7D9D9D4E6E9F_.wvu.Cols" localSheetId="12" hidden="1">LTUSTF!$A:$A</definedName>
    <definedName name="Z_81C2BCBB_B4F2_43C7_9023_7D9D9D4E6E9F_.wvu.FilterData" localSheetId="2" hidden="1">LTCRF!$A$10:$M$29</definedName>
    <definedName name="Z_81C2BCBB_B4F2_43C7_9023_7D9D9D4E6E9F_.wvu.FilterData" localSheetId="3" hidden="1">LTFBF!$B$7:$H$25</definedName>
    <definedName name="Z_81C2BCBB_B4F2_43C7_9023_7D9D9D4E6E9F_.wvu.FilterData" localSheetId="6" hidden="1">LTLDSTF!$A$10:$M$32</definedName>
    <definedName name="Z_81C2BCBB_B4F2_43C7_9023_7D9D9D4E6E9F_.wvu.FilterData" localSheetId="9" hidden="1">LTRICBF!$A$10:$M$46</definedName>
    <definedName name="Z_81C2BCBB_B4F2_43C7_9023_7D9D9D4E6E9F_.wvu.FilterData" localSheetId="10" hidden="1">LTSTBF!$B$9:$N$65</definedName>
    <definedName name="Z_81C2BCBB_B4F2_43C7_9023_7D9D9D4E6E9F_.wvu.PrintArea" localSheetId="0" hidden="1">LTBPDF!$B$1:$H$101</definedName>
    <definedName name="Z_81C2BCBB_B4F2_43C7_9023_7D9D9D4E6E9F_.wvu.PrintArea" localSheetId="1" hidden="1">LTCHF!$B$1:$H$63</definedName>
    <definedName name="Z_81C2BCBB_B4F2_43C7_9023_7D9D9D4E6E9F_.wvu.PrintArea" localSheetId="2" hidden="1">LTCRF!$B$1:$H$40</definedName>
    <definedName name="Z_81C2BCBB_B4F2_43C7_9023_7D9D9D4E6E9F_.wvu.PrintArea" localSheetId="3" hidden="1">LTFBF!$B$1:$H$25</definedName>
    <definedName name="Z_81C2BCBB_B4F2_43C7_9023_7D9D9D4E6E9F_.wvu.PrintArea" localSheetId="4" hidden="1">LTGLTF!$B$1:$H$25</definedName>
    <definedName name="Z_81C2BCBB_B4F2_43C7_9023_7D9D9D4E6E9F_.wvu.PrintArea" localSheetId="6" hidden="1">LTLDSTF!$B$1:$H$75</definedName>
    <definedName name="Z_81C2BCBB_B4F2_43C7_9023_7D9D9D4E6E9F_.wvu.PrintArea" localSheetId="5" hidden="1">LTLQF!$B$1:$H$79</definedName>
    <definedName name="Z_81C2BCBB_B4F2_43C7_9023_7D9D9D4E6E9F_.wvu.PrintArea" localSheetId="7" hidden="1">LTMMF!$A$1:$H$56</definedName>
    <definedName name="Z_81C2BCBB_B4F2_43C7_9023_7D9D9D4E6E9F_.wvu.PrintArea" localSheetId="9" hidden="1">LTRICBF!$B$1:$H$79</definedName>
    <definedName name="Z_81C2BCBB_B4F2_43C7_9023_7D9D9D4E6E9F_.wvu.PrintArea" localSheetId="10" hidden="1">LTSTBF!$B$1:$H$65</definedName>
    <definedName name="Z_81C2BCBB_B4F2_43C7_9023_7D9D9D4E6E9F_.wvu.PrintArea" localSheetId="11" hidden="1">LTTACBF!$B$1:$H$89</definedName>
    <definedName name="Z_81C2BCBB_B4F2_43C7_9023_7D9D9D4E6E9F_.wvu.PrintArea" localSheetId="12" hidden="1">LTUSTF!$B$1:$H$44</definedName>
    <definedName name="Z_81C2BCBB_B4F2_43C7_9023_7D9D9D4E6E9F_.wvu.Rows" localSheetId="0" hidden="1">LTBPDF!#REF!,LTBPDF!$49:$66,LTBPDF!#REF!</definedName>
    <definedName name="Z_81C2BCBB_B4F2_43C7_9023_7D9D9D4E6E9F_.wvu.Rows" localSheetId="1" hidden="1">LTCHF!$49:$50,LTCHF!$55:$56,LTCHF!#REF!,LTCHF!#REF!</definedName>
    <definedName name="Z_81C2BCBB_B4F2_43C7_9023_7D9D9D4E6E9F_.wvu.Rows" localSheetId="2" hidden="1">LTCRF!#REF!,LTCRF!#REF!,LTCRF!#REF!,LTCRF!#REF!</definedName>
    <definedName name="Z_81C2BCBB_B4F2_43C7_9023_7D9D9D4E6E9F_.wvu.Rows" localSheetId="3" hidden="1">LTFBF!#REF!</definedName>
    <definedName name="Z_81C2BCBB_B4F2_43C7_9023_7D9D9D4E6E9F_.wvu.Rows" localSheetId="4" hidden="1">LTGLTF!$14:$14,LTGLTF!#REF!</definedName>
    <definedName name="Z_81C2BCBB_B4F2_43C7_9023_7D9D9D4E6E9F_.wvu.Rows" localSheetId="6" hidden="1">LTLDSTF!#REF!,LTLDSTF!$75:$75</definedName>
    <definedName name="Z_81C2BCBB_B4F2_43C7_9023_7D9D9D4E6E9F_.wvu.Rows" localSheetId="5" hidden="1">LTLQF!#REF!,LTLQF!#REF!</definedName>
    <definedName name="Z_81C2BCBB_B4F2_43C7_9023_7D9D9D4E6E9F_.wvu.Rows" localSheetId="7" hidden="1">LTMMF!$11:$28,LTMMF!#REF!</definedName>
    <definedName name="Z_81C2BCBB_B4F2_43C7_9023_7D9D9D4E6E9F_.wvu.Rows" localSheetId="9" hidden="1">LTRICBF!#REF!,LTRICBF!$79:$79</definedName>
    <definedName name="Z_81C2BCBB_B4F2_43C7_9023_7D9D9D4E6E9F_.wvu.Rows" localSheetId="10" hidden="1">LTSTBF!$28:$28,LTSTBF!#REF!,LTSTBF!#REF!</definedName>
    <definedName name="Z_81C2BCBB_B4F2_43C7_9023_7D9D9D4E6E9F_.wvu.Rows" localSheetId="11" hidden="1">LTTACBF!#REF!,LTTACBF!#REF!</definedName>
    <definedName name="Z_81C2BCBB_B4F2_43C7_9023_7D9D9D4E6E9F_.wvu.Rows" localSheetId="12" hidden="1">LTUSTF!#REF!,LTUSTF!$46:$46</definedName>
    <definedName name="Z_A3FCF685_D349_4ED7_8867_F6BA73243D72_.wvu.FilterData" localSheetId="2" hidden="1">LTCRF!$A$10:$M$29</definedName>
    <definedName name="Z_A3FCF685_D349_4ED7_8867_F6BA73243D72_.wvu.FilterData" localSheetId="3" hidden="1">LTFBF!$B$7:$H$25</definedName>
    <definedName name="Z_A3FCF685_D349_4ED7_8867_F6BA73243D72_.wvu.FilterData" localSheetId="6" hidden="1">LTLDSTF!$A$10:$M$32</definedName>
    <definedName name="Z_A3FCF685_D349_4ED7_8867_F6BA73243D72_.wvu.FilterData" localSheetId="9" hidden="1">LTRICBF!$A$10:$M$46</definedName>
    <definedName name="Z_A3FCF685_D349_4ED7_8867_F6BA73243D72_.wvu.FilterData" localSheetId="10" hidden="1">LTSTBF!$B$9:$N$65</definedName>
    <definedName name="Z_C41361CB_77F4_47F4_AC7D_9218B450045A_.wvu.FilterData" localSheetId="2" hidden="1">LTCRF!$A$10:$M$29</definedName>
    <definedName name="Z_D2B293BE_2F65_422E_8A0B_9CD8295C9ADF_.wvu.FilterData" localSheetId="3" hidden="1">LTFBF!$B$7:$H$25</definedName>
    <definedName name="Z_D757C2E5_5907_49B3_B8CD_E1F5C9A3D9BF_.wvu.FilterData" localSheetId="6" hidden="1">LTLDSTF!$A$10:$M$32</definedName>
    <definedName name="Z_E2F527C1_3EFA_4810_912A_1D466B9EB317_.wvu.Cols" localSheetId="0" hidden="1">LTBPDF!$A:$A</definedName>
    <definedName name="Z_E2F527C1_3EFA_4810_912A_1D466B9EB317_.wvu.Cols" localSheetId="1" hidden="1">LTCHF!$A:$A</definedName>
    <definedName name="Z_E2F527C1_3EFA_4810_912A_1D466B9EB317_.wvu.Cols" localSheetId="2" hidden="1">LTCRF!$A:$A</definedName>
    <definedName name="Z_E2F527C1_3EFA_4810_912A_1D466B9EB317_.wvu.Cols" localSheetId="3" hidden="1">LTFBF!$A:$A</definedName>
    <definedName name="Z_E2F527C1_3EFA_4810_912A_1D466B9EB317_.wvu.Cols" localSheetId="4" hidden="1">LTGLTF!$A:$A</definedName>
    <definedName name="Z_E2F527C1_3EFA_4810_912A_1D466B9EB317_.wvu.Cols" localSheetId="6" hidden="1">LTLDSTF!$A:$A</definedName>
    <definedName name="Z_E2F527C1_3EFA_4810_912A_1D466B9EB317_.wvu.Cols" localSheetId="5" hidden="1">LTLQF!$A:$A</definedName>
    <definedName name="Z_E2F527C1_3EFA_4810_912A_1D466B9EB317_.wvu.Cols" localSheetId="7" hidden="1">LTMMF!$A:$A</definedName>
    <definedName name="Z_E2F527C1_3EFA_4810_912A_1D466B9EB317_.wvu.Cols" localSheetId="9" hidden="1">LTRICBF!$A:$A</definedName>
    <definedName name="Z_E2F527C1_3EFA_4810_912A_1D466B9EB317_.wvu.Cols" localSheetId="10" hidden="1">LTSTBF!$A:$A</definedName>
    <definedName name="Z_E2F527C1_3EFA_4810_912A_1D466B9EB317_.wvu.Cols" localSheetId="11" hidden="1">LTTACBF!$A:$A</definedName>
    <definedName name="Z_E2F527C1_3EFA_4810_912A_1D466B9EB317_.wvu.Cols" localSheetId="12" hidden="1">LTUSTF!$A:$A</definedName>
    <definedName name="Z_E2F527C1_3EFA_4810_912A_1D466B9EB317_.wvu.FilterData" localSheetId="2" hidden="1">LTCRF!$A$10:$M$29</definedName>
    <definedName name="Z_E2F527C1_3EFA_4810_912A_1D466B9EB317_.wvu.FilterData" localSheetId="3" hidden="1">LTFBF!$B$7:$H$25</definedName>
    <definedName name="Z_E2F527C1_3EFA_4810_912A_1D466B9EB317_.wvu.FilterData" localSheetId="6" hidden="1">LTLDSTF!$A$10:$M$32</definedName>
    <definedName name="Z_E2F527C1_3EFA_4810_912A_1D466B9EB317_.wvu.FilterData" localSheetId="9" hidden="1">LTRICBF!$A$10:$M$46</definedName>
    <definedName name="Z_E2F527C1_3EFA_4810_912A_1D466B9EB317_.wvu.FilterData" localSheetId="10" hidden="1">LTSTBF!$B$9:$N$65</definedName>
    <definedName name="Z_E2F527C1_3EFA_4810_912A_1D466B9EB317_.wvu.PrintArea" localSheetId="0" hidden="1">LTBPDF!$B$1:$H$101</definedName>
    <definedName name="Z_E2F527C1_3EFA_4810_912A_1D466B9EB317_.wvu.PrintArea" localSheetId="1" hidden="1">LTCHF!$B$1:$H$63</definedName>
    <definedName name="Z_E2F527C1_3EFA_4810_912A_1D466B9EB317_.wvu.PrintArea" localSheetId="2" hidden="1">LTCRF!$B$1:$H$40</definedName>
    <definedName name="Z_E2F527C1_3EFA_4810_912A_1D466B9EB317_.wvu.PrintArea" localSheetId="3" hidden="1">LTFBF!$B$1:$H$25</definedName>
    <definedName name="Z_E2F527C1_3EFA_4810_912A_1D466B9EB317_.wvu.PrintArea" localSheetId="4" hidden="1">LTGLTF!$B$1:$H$25</definedName>
    <definedName name="Z_E2F527C1_3EFA_4810_912A_1D466B9EB317_.wvu.PrintArea" localSheetId="6" hidden="1">LTLDSTF!$B$1:$H$75</definedName>
    <definedName name="Z_E2F527C1_3EFA_4810_912A_1D466B9EB317_.wvu.PrintArea" localSheetId="5" hidden="1">LTLQF!$B$1:$H$79</definedName>
    <definedName name="Z_E2F527C1_3EFA_4810_912A_1D466B9EB317_.wvu.PrintArea" localSheetId="7" hidden="1">LTMMF!$A$1:$H$56</definedName>
    <definedName name="Z_E2F527C1_3EFA_4810_912A_1D466B9EB317_.wvu.PrintArea" localSheetId="9" hidden="1">LTRICBF!$B$1:$H$79</definedName>
    <definedName name="Z_E2F527C1_3EFA_4810_912A_1D466B9EB317_.wvu.PrintArea" localSheetId="10" hidden="1">LTSTBF!$B$1:$H$65</definedName>
    <definedName name="Z_E2F527C1_3EFA_4810_912A_1D466B9EB317_.wvu.PrintArea" localSheetId="11" hidden="1">LTTACBF!$B$1:$H$89</definedName>
    <definedName name="Z_E2F527C1_3EFA_4810_912A_1D466B9EB317_.wvu.PrintArea" localSheetId="12" hidden="1">LTUSTF!$B$1:$H$44</definedName>
    <definedName name="Z_E2F527C1_3EFA_4810_912A_1D466B9EB317_.wvu.Rows" localSheetId="0" hidden="1">LTBPDF!#REF!,LTBPDF!$49:$66</definedName>
    <definedName name="Z_E2F527C1_3EFA_4810_912A_1D466B9EB317_.wvu.Rows" localSheetId="1" hidden="1">LTCHF!$49:$50,LTCHF!$55:$56,LTCHF!#REF!</definedName>
    <definedName name="Z_E2F527C1_3EFA_4810_912A_1D466B9EB317_.wvu.Rows" localSheetId="2" hidden="1">LTCRF!#REF!,LTCRF!#REF!,LTCRF!#REF!</definedName>
    <definedName name="Z_E2F527C1_3EFA_4810_912A_1D466B9EB317_.wvu.Rows" localSheetId="4" hidden="1">LTGLTF!$14:$14</definedName>
    <definedName name="Z_E2F527C1_3EFA_4810_912A_1D466B9EB317_.wvu.Rows" localSheetId="6" hidden="1">LTLDSTF!#REF!</definedName>
    <definedName name="Z_E2F527C1_3EFA_4810_912A_1D466B9EB317_.wvu.Rows" localSheetId="5" hidden="1">LTLQF!#REF!</definedName>
    <definedName name="Z_E2F527C1_3EFA_4810_912A_1D466B9EB317_.wvu.Rows" localSheetId="7" hidden="1">LTMMF!$11:$28</definedName>
    <definedName name="Z_E2F527C1_3EFA_4810_912A_1D466B9EB317_.wvu.Rows" localSheetId="9" hidden="1">LTRICBF!#REF!</definedName>
    <definedName name="Z_E2F527C1_3EFA_4810_912A_1D466B9EB317_.wvu.Rows" localSheetId="10" hidden="1">LTSTBF!$28:$28,LTSTBF!#REF!</definedName>
    <definedName name="Z_E2F527C1_3EFA_4810_912A_1D466B9EB317_.wvu.Rows" localSheetId="11" hidden="1">LTTACBF!#REF!</definedName>
    <definedName name="Z_E2F527C1_3EFA_4810_912A_1D466B9EB317_.wvu.Rows" localSheetId="12" hidden="1">LTUSTF!#REF!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7" l="1"/>
  <c r="E17" i="17"/>
  <c r="F14" i="17"/>
  <c r="F21" i="17" s="1"/>
  <c r="E14" i="17"/>
  <c r="E21" i="17" s="1"/>
  <c r="F26" i="16" l="1"/>
  <c r="E26" i="16"/>
  <c r="F21" i="16"/>
  <c r="F30" i="16" s="1"/>
  <c r="E21" i="16"/>
  <c r="E30" i="16" s="1"/>
  <c r="F37" i="14"/>
  <c r="E37" i="14"/>
  <c r="F30" i="14"/>
  <c r="E30" i="14"/>
  <c r="F24" i="14"/>
  <c r="F40" i="14" s="1"/>
  <c r="E24" i="14"/>
  <c r="E40" i="14" s="1"/>
  <c r="F14" i="14"/>
  <c r="E14" i="14"/>
  <c r="F81" i="13"/>
  <c r="E81" i="13"/>
  <c r="F74" i="13"/>
  <c r="F85" i="13" s="1"/>
  <c r="E74" i="13"/>
  <c r="E85" i="13" s="1"/>
  <c r="F59" i="12"/>
  <c r="E59" i="12"/>
  <c r="F55" i="12"/>
  <c r="F63" i="12" s="1"/>
  <c r="E55" i="12"/>
  <c r="E63" i="12" s="1"/>
  <c r="F37" i="12"/>
  <c r="E37" i="12"/>
  <c r="F28" i="12"/>
  <c r="E28" i="12"/>
  <c r="F65" i="11"/>
  <c r="E65" i="11"/>
  <c r="F57" i="11"/>
  <c r="E57" i="11"/>
  <c r="F51" i="11"/>
  <c r="E51" i="11"/>
  <c r="F47" i="11"/>
  <c r="F69" i="11" s="1"/>
  <c r="E47" i="11"/>
  <c r="E69" i="11" s="1"/>
  <c r="E14" i="10"/>
  <c r="D14" i="10"/>
  <c r="E10" i="10"/>
  <c r="D10" i="10"/>
  <c r="F52" i="9"/>
  <c r="E52" i="9"/>
  <c r="F48" i="9"/>
  <c r="E48" i="9"/>
  <c r="F40" i="9"/>
  <c r="E40" i="9"/>
  <c r="F29" i="9"/>
  <c r="E29" i="9"/>
  <c r="F14" i="9"/>
  <c r="E14" i="9"/>
  <c r="F11" i="9"/>
  <c r="E11" i="9"/>
  <c r="F53" i="8"/>
  <c r="E53" i="8"/>
  <c r="F45" i="8"/>
  <c r="E45" i="8"/>
  <c r="F39" i="8"/>
  <c r="E39" i="8"/>
  <c r="E57" i="8" s="1"/>
  <c r="F36" i="8"/>
  <c r="E36" i="8"/>
  <c r="F32" i="8"/>
  <c r="F57" i="8" s="1"/>
  <c r="E32" i="8"/>
  <c r="F74" i="7"/>
  <c r="F71" i="7"/>
  <c r="E71" i="7"/>
  <c r="E74" i="7" s="1"/>
  <c r="F61" i="7"/>
  <c r="E61" i="7"/>
  <c r="F35" i="7"/>
  <c r="E35" i="7"/>
  <c r="F20" i="7"/>
  <c r="E20" i="7"/>
  <c r="F15" i="7"/>
  <c r="E15" i="7"/>
  <c r="F18" i="6"/>
  <c r="E18" i="6"/>
  <c r="F14" i="6"/>
  <c r="F22" i="6" s="1"/>
  <c r="E14" i="6"/>
  <c r="E22" i="6" s="1"/>
  <c r="F21" i="5"/>
  <c r="E21" i="5"/>
  <c r="F17" i="5"/>
  <c r="E17" i="5"/>
  <c r="F13" i="5"/>
  <c r="E13" i="5"/>
  <c r="E29" i="4"/>
  <c r="F29" i="4"/>
  <c r="E34" i="4"/>
  <c r="F34" i="4"/>
  <c r="E38" i="4"/>
  <c r="F38" i="4"/>
  <c r="F54" i="3"/>
  <c r="E54" i="3"/>
  <c r="F48" i="3"/>
  <c r="E48" i="3"/>
  <c r="F43" i="3"/>
  <c r="F58" i="3" s="1"/>
  <c r="E43" i="3"/>
  <c r="E58" i="3" s="1"/>
  <c r="F96" i="2"/>
  <c r="F92" i="2"/>
  <c r="E92" i="2"/>
  <c r="F85" i="2"/>
  <c r="E85" i="2"/>
  <c r="F81" i="2"/>
  <c r="E81" i="2"/>
  <c r="F71" i="2"/>
  <c r="E71" i="2"/>
  <c r="F66" i="2"/>
  <c r="E66" i="2"/>
  <c r="F63" i="2"/>
  <c r="E63" i="2"/>
  <c r="F56" i="2"/>
  <c r="E56" i="2"/>
  <c r="F51" i="2"/>
  <c r="E51" i="2"/>
  <c r="E96" i="2" s="1"/>
  <c r="F48" i="2"/>
  <c r="E48" i="2"/>
</calcChain>
</file>

<file path=xl/sharedStrings.xml><?xml version="1.0" encoding="utf-8"?>
<sst xmlns="http://schemas.openxmlformats.org/spreadsheetml/2006/main" count="1744" uniqueCount="822">
  <si>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</si>
  <si>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</si>
  <si>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</si>
  <si>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: L&amp;T Banking and PSU Debt Fund (An open ended debt scheme predominantly investing in debt instruments of banks, public sector undertakings,
public financial institutions and municipal bonds)</t>
  </si>
  <si>
    <t>Portfolio as on  April 15 ,2022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</si>
  <si>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</si>
  <si>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</si>
  <si>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</si>
  <si>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</si>
  <si>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</si>
  <si>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</si>
  <si>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ISIN</t>
  </si>
  <si>
    <t>DEBT INSTRUMENTS</t>
  </si>
  <si>
    <t>Fixed Rates Bonds - Corporate</t>
  </si>
  <si>
    <t>Listed / Awaiting listing on Stock Exchanges</t>
  </si>
  <si>
    <t>5.70% National Bank for Agriculture &amp; Rural Development 31-07-2025**</t>
  </si>
  <si>
    <t>CRISIL AAA</t>
  </si>
  <si>
    <t>INE261F08DK7</t>
  </si>
  <si>
    <t>5.59% Small Industries Development Bank of India 21-02-2025 **</t>
  </si>
  <si>
    <t>CARE AAA</t>
  </si>
  <si>
    <t>INE556F08JU6</t>
  </si>
  <si>
    <t>6.50% Power Finance Corporation Limited 17-09-2025 **</t>
  </si>
  <si>
    <t>INE134E08LD7</t>
  </si>
  <si>
    <t>6.39% Indian Oil Corporation Limited 06-03-2025 **</t>
  </si>
  <si>
    <t>INE242A08452</t>
  </si>
  <si>
    <t>5.81% Rec Limited 31-12-2025 **</t>
  </si>
  <si>
    <t>INE020B08DH2</t>
  </si>
  <si>
    <t>8.25% Indian Railway Finance Corporation Limited 28-02-2024 **</t>
  </si>
  <si>
    <t>INE053F07BB3</t>
  </si>
  <si>
    <t>5.85% Rec Limited 20-12-2025 **</t>
  </si>
  <si>
    <t>INE020B08DF6</t>
  </si>
  <si>
    <t>5.59% Housing and Urban Development Corporation Limited 04-03-2025 **</t>
  </si>
  <si>
    <t>ICRA AAA</t>
  </si>
  <si>
    <t>INE031A08830</t>
  </si>
  <si>
    <t>7.65% Axis Bank Limited 30-01-2027 **</t>
  </si>
  <si>
    <t>INE238A08468</t>
  </si>
  <si>
    <t>7.49% Indian Railway Finance Corporation Limited 28-05-2027 **</t>
  </si>
  <si>
    <t>INE053F07AA7</t>
  </si>
  <si>
    <t>7.33% Indian Railway Finance Corporation Limited 27-08-2027 **</t>
  </si>
  <si>
    <t>INE053F07AC3</t>
  </si>
  <si>
    <t>6.14% Indian Oil Corporation Limited 18-02-2027 **</t>
  </si>
  <si>
    <t>INE242A08502</t>
  </si>
  <si>
    <t>7.95% HDFC Bank Limited 21-09-2026 **</t>
  </si>
  <si>
    <t>INE040A08369</t>
  </si>
  <si>
    <t>6.09% Power Finance Corporation Limited 27-08-2026 **</t>
  </si>
  <si>
    <t>INE134E08LK2</t>
  </si>
  <si>
    <t>7.20% Power Grid Corporation of India Limited 09-08-2027 **</t>
  </si>
  <si>
    <t>INE752E07OG5</t>
  </si>
  <si>
    <t>7.30% Power Grid Corporation of India Limited 19-06-2027 **</t>
  </si>
  <si>
    <t>INE752E07OF7</t>
  </si>
  <si>
    <t>7.22% Export Import Bank of India 03-08-2027 **</t>
  </si>
  <si>
    <t>INE514E08FP6</t>
  </si>
  <si>
    <t>9.50% Export Import Bank of India 03-12-2023 **</t>
  </si>
  <si>
    <t>INE514E08DG0</t>
  </si>
  <si>
    <t>8.05% NTPC Limited 05-05-2026 **</t>
  </si>
  <si>
    <t>INE733E07KA6</t>
  </si>
  <si>
    <t>7.83 % Indian Railway Finance Corporation Limited 21-03-2027 **</t>
  </si>
  <si>
    <t>INE053F07983</t>
  </si>
  <si>
    <t>5.62% Export Import Bank of India 20-06-2025 **</t>
  </si>
  <si>
    <t>INE514E08FU6</t>
  </si>
  <si>
    <t>5.45% NTPC Limited 15-10-2025 **</t>
  </si>
  <si>
    <t>INE733E08163</t>
  </si>
  <si>
    <t>8.40% Power Grid Corporation of India Limited 27-05-2024 **</t>
  </si>
  <si>
    <t>INE752E07MQ8</t>
  </si>
  <si>
    <t>7.34% Power Grid Corporation of India Limited 15-07-2024 **</t>
  </si>
  <si>
    <t>INE752E08569</t>
  </si>
  <si>
    <t>7.36% Power Grid Corporation of India Limited 17-10-2026 **</t>
  </si>
  <si>
    <t>INE752E07OC4</t>
  </si>
  <si>
    <t>10.70% Indian Railway Finance Corporation Limited 11-09-2023 **</t>
  </si>
  <si>
    <t>INE053F09FP0</t>
  </si>
  <si>
    <t>9.58% Export Import Bank of India 04-10-2023 **</t>
  </si>
  <si>
    <t>INE514E08CY5</t>
  </si>
  <si>
    <t>7.89% Power Grid Corporation of India Limited 09-03-2027 **</t>
  </si>
  <si>
    <t>INE752E07OE0</t>
  </si>
  <si>
    <t>8.50% Indian Railway Finance Corporation Limited 26-12-2023 **</t>
  </si>
  <si>
    <t>INE053F09FS4</t>
  </si>
  <si>
    <t>8.56% Nuclear Power Corporation Of India Limited 15-03-2023 **</t>
  </si>
  <si>
    <t>INE206D08154</t>
  </si>
  <si>
    <t>9.05% Housing Development Finance Corporation Limited 20-11-2023 **</t>
  </si>
  <si>
    <t>INE001A07RJ2</t>
  </si>
  <si>
    <t>8.50% National Bank for Agriculture &amp; Rural Development 31-01-2023 **</t>
  </si>
  <si>
    <t>INE261F08AT4</t>
  </si>
  <si>
    <t>8.80% Export Import Bank of India 15-03-2023 **</t>
  </si>
  <si>
    <t>INE514E08CI8</t>
  </si>
  <si>
    <t>9.30% Export Import Bank of India 11-05-2022 **</t>
  </si>
  <si>
    <t>INE514E08AX1</t>
  </si>
  <si>
    <t>8.50% Export Import Bank of India 08-07-2023 **</t>
  </si>
  <si>
    <t>INE514E08CQ1</t>
  </si>
  <si>
    <t>8.73% NTPC Limited 07-03-2023 **</t>
  </si>
  <si>
    <t>INE733E07JC4</t>
  </si>
  <si>
    <t>9.15% Export Import Bank of India 05-09-2022 **</t>
  </si>
  <si>
    <t>INE514E08BK6</t>
  </si>
  <si>
    <t>Total</t>
  </si>
  <si>
    <t>Privately placed / Unlisted</t>
  </si>
  <si>
    <t>GOVERNMENT SECURITIES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</si>
  <si>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</si>
  <si>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</si>
  <si>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</si>
  <si>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</si>
  <si>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</si>
  <si>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</si>
  <si>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</si>
  <si>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05.74% GOI 15-11-2026</t>
  </si>
  <si>
    <t>SOVEREIGN</t>
  </si>
  <si>
    <t>IN0020210186</t>
  </si>
  <si>
    <t>05.63% GOI 12-04-2026</t>
  </si>
  <si>
    <t>IN0020210012</t>
  </si>
  <si>
    <t>06.79% GOI 15-05-2027</t>
  </si>
  <si>
    <t>IN0020170026</t>
  </si>
  <si>
    <t>07.35% GOI 22-06-2024</t>
  </si>
  <si>
    <t>IN0020090034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</si>
  <si>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</si>
  <si>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</si>
  <si>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</si>
  <si>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</si>
  <si>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</si>
  <si>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</si>
  <si>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(SO): "Structured Obligations", (CE): "Credit Enhancements"</t>
  </si>
  <si>
    <t>Market value includes accrued interest</t>
  </si>
  <si>
    <t>Name of the Scheme        : L&amp;T Conservative Hybrid Fund (An open ended hybrid scheme investing predominantly in debt instruments)(Formerly known as L&amp;T Monthly Income Plan)</t>
  </si>
  <si>
    <t>Industry / Rating</t>
  </si>
  <si>
    <t>EQUITY &amp; EQUITY RELATED INSTRUMENTS</t>
  </si>
  <si>
    <t>K.P.R. Mill Limited</t>
  </si>
  <si>
    <t>Textiles &amp; Apparels</t>
  </si>
  <si>
    <t>INE930H01031</t>
  </si>
  <si>
    <t>Infosys Limited</t>
  </si>
  <si>
    <t>IT - Software</t>
  </si>
  <si>
    <t>INE009A01021</t>
  </si>
  <si>
    <t>ICICI Bank Limited</t>
  </si>
  <si>
    <t>Banks</t>
  </si>
  <si>
    <t>INE090A01021</t>
  </si>
  <si>
    <t>Bajaj Finance Limited</t>
  </si>
  <si>
    <t>Finance</t>
  </si>
  <si>
    <t>INE296A01024</t>
  </si>
  <si>
    <t>Indian Hotels Company Limited</t>
  </si>
  <si>
    <t>Leisure Services</t>
  </si>
  <si>
    <t>INE053A01029</t>
  </si>
  <si>
    <t>Minda Industries Limited</t>
  </si>
  <si>
    <t>Auto Components</t>
  </si>
  <si>
    <t>INE405E01023</t>
  </si>
  <si>
    <t>State Bank of India</t>
  </si>
  <si>
    <t>INE062A01020</t>
  </si>
  <si>
    <t>Reliance Industries Limited</t>
  </si>
  <si>
    <t>Petroleum Products</t>
  </si>
  <si>
    <t>INE002A01018</t>
  </si>
  <si>
    <t>Greenpanel Industries Limited</t>
  </si>
  <si>
    <t>Consumer Durables</t>
  </si>
  <si>
    <t>INE08ZM01014</t>
  </si>
  <si>
    <t>Sona BLW Precision Forgings Limited</t>
  </si>
  <si>
    <t>INE073K01018</t>
  </si>
  <si>
    <t>Asian Paints Limited</t>
  </si>
  <si>
    <t>INE021A01026</t>
  </si>
  <si>
    <t>Brigade Enterprises Limited</t>
  </si>
  <si>
    <t>Realty</t>
  </si>
  <si>
    <t>INE791I01019</t>
  </si>
  <si>
    <t>HDFC Bank Limited</t>
  </si>
  <si>
    <t>INE040A01034</t>
  </si>
  <si>
    <t>Bajaj Finserv Limited</t>
  </si>
  <si>
    <t>INE918I01018</t>
  </si>
  <si>
    <t>Tata Power Company Limited</t>
  </si>
  <si>
    <t>Power</t>
  </si>
  <si>
    <t>INE245A01021</t>
  </si>
  <si>
    <t>APL Apollo Tubes Limited</t>
  </si>
  <si>
    <t>Industrial Products</t>
  </si>
  <si>
    <t>INE702C01027</t>
  </si>
  <si>
    <t>Clean Science and Technology Limited</t>
  </si>
  <si>
    <t>Chemicals &amp; Petrochemicals</t>
  </si>
  <si>
    <t>INE227W01023</t>
  </si>
  <si>
    <t>UltraTech Cement Limited</t>
  </si>
  <si>
    <t>Cement &amp; Cement Products</t>
  </si>
  <si>
    <t>INE481G01011</t>
  </si>
  <si>
    <t>Sobha Limited</t>
  </si>
  <si>
    <t>INE671H01015</t>
  </si>
  <si>
    <t>Tata Consultancy Services Limited</t>
  </si>
  <si>
    <t>INE467B01029</t>
  </si>
  <si>
    <t>Titan Company Limited</t>
  </si>
  <si>
    <t>INE280A01028</t>
  </si>
  <si>
    <t>eClerx Services Limited</t>
  </si>
  <si>
    <t>Commercial Services &amp; Supplies</t>
  </si>
  <si>
    <t>INE738I01010</t>
  </si>
  <si>
    <t>Zee Entertainment Enterprises Limited</t>
  </si>
  <si>
    <t>Entertainment</t>
  </si>
  <si>
    <t>INE256A01028</t>
  </si>
  <si>
    <t>Sun Pharmaceutical Industries Limited</t>
  </si>
  <si>
    <t>Pharmaceuticals &amp; Biotechnology</t>
  </si>
  <si>
    <t>INE044A01036</t>
  </si>
  <si>
    <t>Rolex Rings Limited</t>
  </si>
  <si>
    <t>INE645S01016</t>
  </si>
  <si>
    <t>VRL Logistics Limited</t>
  </si>
  <si>
    <t>Transport Services</t>
  </si>
  <si>
    <t>INE366I01010</t>
  </si>
  <si>
    <t>Happiest Minds Technologies Limited</t>
  </si>
  <si>
    <t>INE419U01012</t>
  </si>
  <si>
    <t>Navin Fluorine International Limited</t>
  </si>
  <si>
    <t>INE048G01026</t>
  </si>
  <si>
    <t>Computer Age Management Services Limited</t>
  </si>
  <si>
    <t>Capital Markets</t>
  </si>
  <si>
    <t>INE596I01012</t>
  </si>
  <si>
    <t>Cholamandalam Investment and Finance Company Limited</t>
  </si>
  <si>
    <t>INE121A01024</t>
  </si>
  <si>
    <t>UTI Asset Management Company Limited</t>
  </si>
  <si>
    <t>INE094J01016</t>
  </si>
  <si>
    <t>MindTree Limited</t>
  </si>
  <si>
    <t>INE018I01017</t>
  </si>
  <si>
    <t>Housing Development Finance Corporation Limited</t>
  </si>
  <si>
    <t>INE001A01036</t>
  </si>
  <si>
    <t>07.59% GOI 11-01-2026</t>
  </si>
  <si>
    <t>IN0020150093</t>
  </si>
  <si>
    <t>07.37% GOI 16-04-2023</t>
  </si>
  <si>
    <t>IN0020180025</t>
  </si>
  <si>
    <t>05.22% GOI 15-06-2025</t>
  </si>
  <si>
    <t>IN0020200112</t>
  </si>
  <si>
    <t>(c) Net Receivables/(Payables)</t>
  </si>
  <si>
    <t>All corporate ratings are assigned by rating agencies like CRISIL; CARE; ICRA; IND,BWR.</t>
  </si>
  <si>
    <t>~ Holdings were sold on 06th July, 2020</t>
  </si>
  <si>
    <t>INE445K07163</t>
  </si>
  <si>
    <t>REL BRO NETWORK LTD -C 11.60% 08OCT20NCD</t>
  </si>
  <si>
    <t>INE445K07189</t>
  </si>
  <si>
    <t>10.25% Reliance Broadcast Network Limited 10OCT19</t>
  </si>
  <si>
    <t>INE445K07155</t>
  </si>
  <si>
    <t>Reliance Broadcast Network Limited SR-B11.60% 8OCT19NCD</t>
  </si>
  <si>
    <t>INE202B07IK1</t>
  </si>
  <si>
    <t>9.10% Dewan Housing Finance Corporation Limited 09SEP2019 NCD ~</t>
  </si>
  <si>
    <t>INE202B07IJ3</t>
  </si>
  <si>
    <t>Dewan Housing Finance Corporation Limited 09.05% 09SEP2019 NCD ~</t>
  </si>
  <si>
    <t>INE202B07HQ0</t>
  </si>
  <si>
    <t>Dewan Housing Finance Corporation Limited 09.10% 16AUG19 NCD ~</t>
  </si>
  <si>
    <t>% to NAV</t>
  </si>
  <si>
    <t>Amount (Rs. in Lakhs)</t>
  </si>
  <si>
    <t>Total Amount Due (Principal + Interest)  (Rs. in Lakhs)</t>
  </si>
  <si>
    <t>Value of Security Under Net Receivables</t>
  </si>
  <si>
    <t>Name of Security $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</si>
  <si>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</si>
  <si>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https://www.ltfs.com/content/dam/lnt-financial-services/lnt-mutual-fund/downloads/valuation-policy/RBNL-Valuation-Disclosure-Note.pdf</t>
  </si>
  <si>
    <t>Link</t>
  </si>
  <si>
    <t>Name of the securities</t>
  </si>
  <si>
    <t>In case of below securities, AMC has adopted a Fair valuation and have not  taken the prices provided by the valuation agencies. Details of instances are available at the below mentioned links:</t>
  </si>
  <si>
    <t xml:space="preserve">$ Security is below investment grade or default  </t>
  </si>
  <si>
    <t>INE964M07011</t>
  </si>
  <si>
    <t>IND AAA (CE)</t>
  </si>
  <si>
    <t>6.49% Priapus Infrastructure Pvt Limited 01-07-2024 (Vector green energy sponsored co-obligor structure) **</t>
  </si>
  <si>
    <t>INE969M07010</t>
  </si>
  <si>
    <t>6.49% Citra Real Estate Limited 01-07-2024 (Vector green energy sponsored co-obligor structure) **</t>
  </si>
  <si>
    <t>INE999X07014</t>
  </si>
  <si>
    <t>6.49% Malwa Solar Power Generation Pvt Limited 01-07-2024 (Vector green energy sponsored co-obligor structure) **</t>
  </si>
  <si>
    <t>INE961M07017</t>
  </si>
  <si>
    <t>6.49% Sepset Constructions Pvt Limited 01-07-2024 (Vector green energy sponsored co-obligor structure) **</t>
  </si>
  <si>
    <t>INE935V07012</t>
  </si>
  <si>
    <t>6.49% Vector Green Prayagraj Solar Pvt Limited 01-07-2024 (Vector green energy sponsored co-obligor structure)**</t>
  </si>
  <si>
    <t>INE001W07011</t>
  </si>
  <si>
    <t>6.49% Yarrow Infrastructure Pvt Limited 01-07-2024 (Vector green energy sponsored co-obligor structure) **</t>
  </si>
  <si>
    <t>INE261F08DD2</t>
  </si>
  <si>
    <t>5.27% National Bank for Agriculture &amp; Rural Development 29-04-2024 **</t>
  </si>
  <si>
    <t>INE155A08233</t>
  </si>
  <si>
    <t>CARE AA-</t>
  </si>
  <si>
    <t>9.60% Tata Motors Limited 29-10-2022 **</t>
  </si>
  <si>
    <t>INE219X07066</t>
  </si>
  <si>
    <t>8.85% India Grid Trust 02-11-2022 **</t>
  </si>
  <si>
    <t>INE245A08125</t>
  </si>
  <si>
    <t>CARE AA</t>
  </si>
  <si>
    <t>7.99% Tata Power Company Limited 16-11-2023 **</t>
  </si>
  <si>
    <t>INE295J08022</t>
  </si>
  <si>
    <t>CARE AA (CE)</t>
  </si>
  <si>
    <t>9.90% Coastal Gujarat Power Limited 25-08-2028 (corporate guarantee of Tata Power Company Ltd) **</t>
  </si>
  <si>
    <t>INE105N07167</t>
  </si>
  <si>
    <t>8.28% Oriental Nagpur Betul Highway Limited 30-09-2024 (Nhai Annuity Receivables) **</t>
  </si>
  <si>
    <t>INE725H08048</t>
  </si>
  <si>
    <t>IND AA</t>
  </si>
  <si>
    <t>8.10% Tata Projects Limited 30-08-2022 **</t>
  </si>
  <si>
    <t>INE163N08156</t>
  </si>
  <si>
    <t>ICRA AA</t>
  </si>
  <si>
    <t>7.98% ONGC Petro Additions Limited 25-10-2023 **</t>
  </si>
  <si>
    <t>INE233A08048</t>
  </si>
  <si>
    <t>CRISIL AA</t>
  </si>
  <si>
    <t>6.92% Godrej Industries Limited 14-05-2025 **</t>
  </si>
  <si>
    <t>INE522D07BC0</t>
  </si>
  <si>
    <t>9.75% Manappuram Finance Limited 07-11-2022 **</t>
  </si>
  <si>
    <t>INE883F07199</t>
  </si>
  <si>
    <t>8.20% Aadhar Housing Finance Limited 01-09-2023 **</t>
  </si>
  <si>
    <t>INE477L08097</t>
  </si>
  <si>
    <t>8.93% IIFL Home Finance Limited 14-04-2023 **</t>
  </si>
  <si>
    <t>Name of the Scheme        : L&amp;T Credit Risk Fund (An open ended debt scheme predominantly investing in AA and below rated corporate bonds)(Formerly known as L&amp;T Income Opportunities Fund)</t>
  </si>
  <si>
    <t>Name of the Scheme        : L&amp;T Flexi Bond Fund (An open ended dynamic debt scheme investing across duration)</t>
  </si>
  <si>
    <t>07.26% GOI 14-01-2029</t>
  </si>
  <si>
    <t>IN0020180454</t>
  </si>
  <si>
    <t>07.17% GOI 08-01-2028</t>
  </si>
  <si>
    <t>IN0020170174</t>
  </si>
  <si>
    <t>07.68% GOI 15-12-2023</t>
  </si>
  <si>
    <t>IN0020150010</t>
  </si>
  <si>
    <t>364 DAY T-BILL 16-02-2023</t>
  </si>
  <si>
    <t>IN002021Z483</t>
  </si>
  <si>
    <t>Name of the Scheme        : L&amp;T Gilt Fund (An open-ended debt scheme investing in government securities across maturity)</t>
  </si>
  <si>
    <t>07.32% GOI 28-01-2024</t>
  </si>
  <si>
    <t>IN0020180488</t>
  </si>
  <si>
    <t>07.16% GOI 20-05-2023</t>
  </si>
  <si>
    <t>IN0020130012</t>
  </si>
  <si>
    <t>06.19% GOI 16-09-2034</t>
  </si>
  <si>
    <t>IN0020200096</t>
  </si>
  <si>
    <t>Name of the Scheme        : L&amp;T Liquid Fund (An Open-ended liquid scheme)</t>
  </si>
  <si>
    <t>7% Housing Development Finance Corporation Limited 19-05-2022 **</t>
  </si>
  <si>
    <t>INE001A07SM4</t>
  </si>
  <si>
    <t>7.93% NTPC Limited 02-05-2022 **</t>
  </si>
  <si>
    <t>INE733E07KK5</t>
  </si>
  <si>
    <t>7.95% Small Industries Development Bank of India 26-04-2022 **</t>
  </si>
  <si>
    <t>INE556F08JK7</t>
  </si>
  <si>
    <t>7.35% Export Import Bank of India 18-05-2022 **</t>
  </si>
  <si>
    <t>INE514E08FM3</t>
  </si>
  <si>
    <t>08.35% GOI 14-05-2022</t>
  </si>
  <si>
    <t>IN0020020072</t>
  </si>
  <si>
    <t>08.15% GOI 11-06-2022</t>
  </si>
  <si>
    <t>IN0020120013</t>
  </si>
  <si>
    <t>Certificate of Deposit **</t>
  </si>
  <si>
    <t>Axis Bank Limited 02-05-2022</t>
  </si>
  <si>
    <t>CRISIL A1+</t>
  </si>
  <si>
    <t>INE238A160Y8</t>
  </si>
  <si>
    <t>HDFC Bank Limited 24-05-2022</t>
  </si>
  <si>
    <t>CARE A1+</t>
  </si>
  <si>
    <t>INE040A16CQ8</t>
  </si>
  <si>
    <t>Indian Bank 15-06-2022</t>
  </si>
  <si>
    <t>INE562A16KD2</t>
  </si>
  <si>
    <t>Bank of Baroda 10-05-2022</t>
  </si>
  <si>
    <t>IND A1+</t>
  </si>
  <si>
    <t>INE028A16CN0</t>
  </si>
  <si>
    <t>Canara Bank 17-05-2022</t>
  </si>
  <si>
    <t>INE476A16SO5</t>
  </si>
  <si>
    <t>Kotak Mahindra Bank Limited 03-06-2022</t>
  </si>
  <si>
    <t>INE237A167M9</t>
  </si>
  <si>
    <t>Bank of Baroda 13-06-2022</t>
  </si>
  <si>
    <t>INE028A16CS9</t>
  </si>
  <si>
    <t>Axis Bank Limited 13-05-2022</t>
  </si>
  <si>
    <t>INE238A161W0</t>
  </si>
  <si>
    <t>Bank of Baroda 18-04-2022</t>
  </si>
  <si>
    <t>INE028A16CK6</t>
  </si>
  <si>
    <t>Axis Bank Limited 20-06-2022</t>
  </si>
  <si>
    <t>INE238A161Y6</t>
  </si>
  <si>
    <t>Small Industries Development Bank of India 02-06-2022</t>
  </si>
  <si>
    <t>INE556F16879</t>
  </si>
  <si>
    <t>Bank of Baroda 12-05-2022</t>
  </si>
  <si>
    <t>INE028A16CM2</t>
  </si>
  <si>
    <t>Commercial Paper</t>
  </si>
  <si>
    <t>National Bank for Agriculture &amp; Rural Development 20-04-2022 **</t>
  </si>
  <si>
    <t>ICRA A1+</t>
  </si>
  <si>
    <t>INE261F14IN8</t>
  </si>
  <si>
    <t>Kotak Securities Limited 13-05-2022 **</t>
  </si>
  <si>
    <t>INE028E14JQ5</t>
  </si>
  <si>
    <t>Hindustan Petroleum Corporation Limited 27-05-2022 **</t>
  </si>
  <si>
    <t>INE094A14IL8</t>
  </si>
  <si>
    <t>HDFC Securities Limited 13-06-2022 **</t>
  </si>
  <si>
    <t>INE700G14BL2</t>
  </si>
  <si>
    <t>National Bank for Agriculture &amp; Rural Development 30-05-2022 **</t>
  </si>
  <si>
    <t>INE261F14IT5</t>
  </si>
  <si>
    <t>Indian Oil Corporation Limited 18-04-2022 **</t>
  </si>
  <si>
    <t>INE242A14WC3</t>
  </si>
  <si>
    <t>Reliance Jio Infocomm Limited 18-04-2022 **</t>
  </si>
  <si>
    <t>INE110L14QN8</t>
  </si>
  <si>
    <t>Bharti Airtel Limited 29-04-2022 **</t>
  </si>
  <si>
    <t>INE397D14373</t>
  </si>
  <si>
    <t>Bharti Airtel Limited 31-05-2022 **</t>
  </si>
  <si>
    <t>INE397D14399</t>
  </si>
  <si>
    <t>Housing Development Finance Corporation Limited 25-04-2022 **</t>
  </si>
  <si>
    <t>INE001A14YE5</t>
  </si>
  <si>
    <t>Kotak Mahindra Prime Limited 05-05-2022</t>
  </si>
  <si>
    <t>INE916D140S8</t>
  </si>
  <si>
    <t>SBICAP Securities Limited 28-04-2022 **</t>
  </si>
  <si>
    <t>INE212K14015</t>
  </si>
  <si>
    <t>Tata Steel Limited 02-05-2022 **</t>
  </si>
  <si>
    <t>INE081A14CI4</t>
  </si>
  <si>
    <t>Adani Ports and Special Economic Zone Limited 28-06-2022 **</t>
  </si>
  <si>
    <t>INE742F14QD1</t>
  </si>
  <si>
    <t>ICICI Securities Limited 10-06-2022 **</t>
  </si>
  <si>
    <t>INE763G14LN5</t>
  </si>
  <si>
    <t>Reliance Jio Infocomm Limited 17-06-2022 **</t>
  </si>
  <si>
    <t>INE110L14QA5</t>
  </si>
  <si>
    <t>Berger Paints India Limited 18-05-2022 **</t>
  </si>
  <si>
    <t>INE463A14LK1</t>
  </si>
  <si>
    <t>Godrej Industries Ltd 26-05-2022</t>
  </si>
  <si>
    <t>INE233A14UG7</t>
  </si>
  <si>
    <t>ICICI Securities Limited 16-05-2022 **</t>
  </si>
  <si>
    <t>INE763G14LG9</t>
  </si>
  <si>
    <t>NIIF Infrastructure Finance Limited 23-05-2022 **</t>
  </si>
  <si>
    <t>INE246R14281</t>
  </si>
  <si>
    <t>Berger Paints India Limited 30-05-2022 **</t>
  </si>
  <si>
    <t>INE463A14LS4</t>
  </si>
  <si>
    <t>HDFC Securities Limited 24-05-2022 **</t>
  </si>
  <si>
    <t>INE700G14BE7</t>
  </si>
  <si>
    <t>Julius Baer Capital (India) Private Limited 31-05-2023 **</t>
  </si>
  <si>
    <t>INE824H14HD2</t>
  </si>
  <si>
    <t>91 DAY T-BILL 12-05-2022</t>
  </si>
  <si>
    <t>IN002021X520</t>
  </si>
  <si>
    <t>364 DAY T-BILL 09-06-2022</t>
  </si>
  <si>
    <t>IN002021Z103</t>
  </si>
  <si>
    <t>364 DAY T-BILL 21-04-2022</t>
  </si>
  <si>
    <t>IN002021Z038</t>
  </si>
  <si>
    <t>91 DAY T-BILL 05-05-2022</t>
  </si>
  <si>
    <t>IN002021X512</t>
  </si>
  <si>
    <t>182 DAY T-BILL 09-06-2022</t>
  </si>
  <si>
    <t>IN002021Y379</t>
  </si>
  <si>
    <t>364 DAY T-BILL 02-06-2022</t>
  </si>
  <si>
    <t>IN002021Z095</t>
  </si>
  <si>
    <t>364 DAY T-BILL 26-05-2022</t>
  </si>
  <si>
    <t>IN002021Z087</t>
  </si>
  <si>
    <t>182 DAY T-BILL 28-04-2022</t>
  </si>
  <si>
    <t>IN002021Y312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</si>
  <si>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</si>
  <si>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2% Tata Steel Limited 23-04-2022 **</t>
  </si>
  <si>
    <t>BWR AA+</t>
  </si>
  <si>
    <t>INE081A08181</t>
  </si>
  <si>
    <t>7.03% Rec Limited 07-09-2022 **</t>
  </si>
  <si>
    <t>INE020B08AK2</t>
  </si>
  <si>
    <t>7.4050% Nabha Power Limited 20-04-2022 ** (Corporate Guarantee of L&amp;T Limited)</t>
  </si>
  <si>
    <t>ICRA AAA (CE)</t>
  </si>
  <si>
    <t>INE445L08383</t>
  </si>
  <si>
    <t>7.42% LIC Housing Finance Limited 15-07-2022 **</t>
  </si>
  <si>
    <t>INE115A07MG7</t>
  </si>
  <si>
    <t>7.10% Power Finance Corporation Limited 08-08-2022 **</t>
  </si>
  <si>
    <t>INE134E08JD1</t>
  </si>
  <si>
    <t>6.98% National Bank for Agriculture &amp; Rural Development 19-09-2022 **</t>
  </si>
  <si>
    <t>INE261F08BO3</t>
  </si>
  <si>
    <t>5.05% Indian Oil Corporation Limited 25-11-2022 **</t>
  </si>
  <si>
    <t>INE242A08460</t>
  </si>
  <si>
    <t>6.80% Small Industries Development Bank of India 29-09-2022 **</t>
  </si>
  <si>
    <t>INE556F08JO9</t>
  </si>
  <si>
    <t>7.17% Reliance Industries Limited 08-11-2022 **</t>
  </si>
  <si>
    <t>INE002A08500</t>
  </si>
  <si>
    <t>4.60% National Bank for Agriculture &amp; Rural Development 29-07-2024 **</t>
  </si>
  <si>
    <t>INE261F08CS2</t>
  </si>
  <si>
    <t>4.50% Housing Development Finance Corporation Limited 14-12-2022 **</t>
  </si>
  <si>
    <t>INE001A07SU7</t>
  </si>
  <si>
    <t>8.85% ONGC Petro Additions Limited 19-04-2022 ** (Letter of comfort from Oil &amp; Natural Gas Corporation Limited)</t>
  </si>
  <si>
    <t>INE163N08073</t>
  </si>
  <si>
    <t>5% National Bank for Agriculture &amp; Rural Development 10-03-2023 **</t>
  </si>
  <si>
    <t>INE261F08CY0</t>
  </si>
  <si>
    <t>7.98% ONGC Petro Additions Limited 10-02-2023 ** (Letter of comfort from Oil &amp; Natural Gas Corporation Limited)</t>
  </si>
  <si>
    <t>INE163N08123</t>
  </si>
  <si>
    <t>8.28% Oriental Nagpur Betul Highway Limited (Nhai Annuity Receivables) 30-09-2022 **</t>
  </si>
  <si>
    <t>INE105N07126</t>
  </si>
  <si>
    <t>8.45% Power Finance Corporation Limited 11-08-2022 **</t>
  </si>
  <si>
    <t>INE134E08JU5</t>
  </si>
  <si>
    <t>5.75% Bajaj Finance Limited 16-02-2024 **</t>
  </si>
  <si>
    <t>INE296A07RX9</t>
  </si>
  <si>
    <t>7.9350% NIIF Infrastructure Finance Limited 11-08-2022 **</t>
  </si>
  <si>
    <t>INE246R07202</t>
  </si>
  <si>
    <t>8.45% ONGC Petro Additions Limited 10-03-2023 ** (Letter of comfort from Oil &amp; Natural Gas Corporation Limited)</t>
  </si>
  <si>
    <t>INE163N08107</t>
  </si>
  <si>
    <t>8.08% NIIF Infrastructure Finance Limited 14-02-2023 **</t>
  </si>
  <si>
    <t>INE246R07244</t>
  </si>
  <si>
    <t>Zero Coupon Bonds - Corporate</t>
  </si>
  <si>
    <t>Aditya Birla Fashion and Retail Limited 11-11-2022 **</t>
  </si>
  <si>
    <t>INE647O08081</t>
  </si>
  <si>
    <t>SECURITISED DEBT</t>
  </si>
  <si>
    <t>First Business Receivables Trust(Backed by receivables from Reliance Industries,Reliance Retail,Reliance Jio) 01-07-2022 **</t>
  </si>
  <si>
    <t>CRISIL AAA(SO)</t>
  </si>
  <si>
    <t>INE0BTV15105</t>
  </si>
  <si>
    <t>06.84% GOI 19-12-2022</t>
  </si>
  <si>
    <t>IN0020160050</t>
  </si>
  <si>
    <t>Axis Bank Limited 20-09-2022</t>
  </si>
  <si>
    <t>INE238A161X8</t>
  </si>
  <si>
    <t>Axis Bank Limited 09-11-2022</t>
  </si>
  <si>
    <t>INE238A162Y4</t>
  </si>
  <si>
    <t>Axis Bank Limited 11-11-2022</t>
  </si>
  <si>
    <t>INE238A164Y0</t>
  </si>
  <si>
    <t>HDFC Bank Limited 10-02-2023</t>
  </si>
  <si>
    <t>INE040A16CV8</t>
  </si>
  <si>
    <t>HDFC Bank Limited 06-03-2023</t>
  </si>
  <si>
    <t>INE040A16CX4</t>
  </si>
  <si>
    <t>Name of the Scheme        : L&amp;T Money Market Fund (An open ended debt scheme investing in money market instruments)(Formerly known as L&amp;T Floating Rate Fund)</t>
  </si>
  <si>
    <t>National Bank for Agriculture &amp; Rural Development 14-02-2023</t>
  </si>
  <si>
    <t>INE261F16645</t>
  </si>
  <si>
    <t>Canara Bank 08-07-2022</t>
  </si>
  <si>
    <t>INE476A16SQ0</t>
  </si>
  <si>
    <t>Axis Bank Limited 05-09-2022</t>
  </si>
  <si>
    <t>INE238A160Z5</t>
  </si>
  <si>
    <t>HDFC Bank Limited 13-12-2022</t>
  </si>
  <si>
    <t>INE040A16CO3</t>
  </si>
  <si>
    <t>Kotak Mahindra Bank Limited 17-02-2023</t>
  </si>
  <si>
    <t>INE237A168N5</t>
  </si>
  <si>
    <t>Small Industries Development Bank of India 22-02-2023</t>
  </si>
  <si>
    <t>INE556F16937</t>
  </si>
  <si>
    <t>Export Import Bank of India 17-03-2023</t>
  </si>
  <si>
    <t>INE514E16BY0</t>
  </si>
  <si>
    <t>Kotak Mahindra Bank Limited 17-01-2023</t>
  </si>
  <si>
    <t>INE237A163N6</t>
  </si>
  <si>
    <t>Small Industries Development Bank of India 03-03-2023</t>
  </si>
  <si>
    <t>INE556F16945</t>
  </si>
  <si>
    <t>Bank of Baroda 14-02-2023</t>
  </si>
  <si>
    <t>INE028A16CO8</t>
  </si>
  <si>
    <t>Kotak Securities Limited 10-06-2022 **</t>
  </si>
  <si>
    <t>INE028E14JM4</t>
  </si>
  <si>
    <t>Infina Finance Limited 28-06-2022 **</t>
  </si>
  <si>
    <t>INE879F14EE5</t>
  </si>
  <si>
    <t>LIC Housing Finance Limited 28-06-2022 **</t>
  </si>
  <si>
    <t>INE115A14DC1</t>
  </si>
  <si>
    <t>Reliance Jio Infocomm Limited 19-09-2022 **</t>
  </si>
  <si>
    <t>INE110L14QP3</t>
  </si>
  <si>
    <t>Housing Development Finance Corporation Limited 03-03-2023 **</t>
  </si>
  <si>
    <t>INE001A14YI6</t>
  </si>
  <si>
    <t>Bajaj Financial Securities Limited 20-06-2022 **</t>
  </si>
  <si>
    <t>INE01C314106</t>
  </si>
  <si>
    <t>Kotak Mahindra Investment Limited 17-05-2022 **</t>
  </si>
  <si>
    <t>INE975F14VK2</t>
  </si>
  <si>
    <t>182 DAY T-BILL 15-09-2022</t>
  </si>
  <si>
    <t>IN002021Y536</t>
  </si>
  <si>
    <t>182 DAY T-BILL 04-08-2022</t>
  </si>
  <si>
    <t>IN002021Y478</t>
  </si>
  <si>
    <t>182 DAY T-BILL 11-08-2022</t>
  </si>
  <si>
    <t>IN002021Y486</t>
  </si>
  <si>
    <t>364 DAY T-BILL 02-03-2023</t>
  </si>
  <si>
    <t>IN002021Z509</t>
  </si>
  <si>
    <t>364 DAY T-BILL 23-02-2023</t>
  </si>
  <si>
    <t>IN002021Z491</t>
  </si>
  <si>
    <t>Name of the Scheme        : L&amp;T Overnight Fund (An open ended overnight fund) ( Formerly knows as L&amp;T Cash Fund)</t>
  </si>
  <si>
    <t>Name of Instrument / Issuer</t>
  </si>
  <si>
    <t>Market value (Rs. In lakhs)</t>
  </si>
  <si>
    <t>91 DAY T-BILL 21-04-2022</t>
  </si>
  <si>
    <t>IN002021X496</t>
  </si>
  <si>
    <t>Others</t>
  </si>
  <si>
    <t>Tri Party Repo Dealing System (TREPS)/Reverse Repo</t>
  </si>
  <si>
    <t>Net Receivable/Payable</t>
  </si>
  <si>
    <t>Grand Total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</si>
  <si>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</si>
  <si>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6.40% Embassy Office Parks REIT 15-02-2024 **</t>
  </si>
  <si>
    <t>INE041007050</t>
  </si>
  <si>
    <t>7.42% ICICI Bank Limited 27-06-2024 **</t>
  </si>
  <si>
    <t>INE090A08TX0</t>
  </si>
  <si>
    <t>8% ONGC Petro Additions Limited 11-04-2025 ** (Letter of comfort from Oil &amp; Natural Gas Corporation Limited)</t>
  </si>
  <si>
    <t>INE163N08131</t>
  </si>
  <si>
    <t>8.25% NIIF Infrastructure Finance Limited 21-05-2025 **</t>
  </si>
  <si>
    <t>INE246R07426</t>
  </si>
  <si>
    <t>8.45% Sikka Ports &amp; Terminals Limited 12-06-2023 (erstwhile Reliance Ports &amp; Terminals Ltd) **</t>
  </si>
  <si>
    <t>INE941D07133</t>
  </si>
  <si>
    <t>5.32% National Housing Bank 01-09-2023 **</t>
  </si>
  <si>
    <t>INE557F08FK3</t>
  </si>
  <si>
    <t>6.65% Muthoot Finance Limited 27-04-2023 **</t>
  </si>
  <si>
    <t>CRISIL AA+</t>
  </si>
  <si>
    <t>INE414G07FP6</t>
  </si>
  <si>
    <t>8.83% ONGC Petro Additions Limited 10-03-2025 ** (Letter of comfort from Oil &amp; Natural Gas Corporation Limited)</t>
  </si>
  <si>
    <t>INE163N08115</t>
  </si>
  <si>
    <t>8.28% Oriental Nagpur Betul Highway Limited 30-03-2025 (Nhai Annuity Receivables) **</t>
  </si>
  <si>
    <t>INE105N07175</t>
  </si>
  <si>
    <t>9.81% L&amp;T Metro Rail (Hyderabad) Limited 18-06-2025 (Put Option On L&amp;T Limited ) **</t>
  </si>
  <si>
    <t>INE128M08011</t>
  </si>
  <si>
    <t>7.95% Sikka Ports &amp; Terminals Limited 28-10-2026 (erstwhile Reliance Ports &amp; Terminals Ltd) **</t>
  </si>
  <si>
    <t>INE941D07158</t>
  </si>
  <si>
    <t>10.63% IOT Utkal Energy Services Limited 20-06-2028 (Long term take or pay agreement with IOCL) **</t>
  </si>
  <si>
    <t>INE310L07AA9</t>
  </si>
  <si>
    <t>10.65% Patel Knr Heavy Infrastructures Limited 30-09-2023 (Nhai Annuity Receivables) **</t>
  </si>
  <si>
    <t>CARE AA+</t>
  </si>
  <si>
    <t>INE555J07211</t>
  </si>
  <si>
    <t>7.90% Sikka Ports &amp; Terminals Limited 18-11-2026 (erstwhile Reliance Ports &amp; Terminals Ltd) **</t>
  </si>
  <si>
    <t>INE941D07166</t>
  </si>
  <si>
    <t>8.28% Oriental Nagpur Betul Highway Limited 30-03-2024 (Nhai Annuity Receivables) **</t>
  </si>
  <si>
    <t>INE105N07159</t>
  </si>
  <si>
    <t>5.955% NIIF Infrastructure Finance Limited 16-02-2024 **</t>
  </si>
  <si>
    <t>INE246R07566</t>
  </si>
  <si>
    <t>8.60% NIIF Infrastructure Finance Limited 07-11-2024 **</t>
  </si>
  <si>
    <t>INE246R07384</t>
  </si>
  <si>
    <t>10.65% Patel Knr Heavy Infrastructures Limited 30-09-2026 (Nhai Annuity Receivables) **</t>
  </si>
  <si>
    <t>INE555J07260</t>
  </si>
  <si>
    <t>10.65% Patel Knr Heavy Infrastructures Limited 31-03-2026 (Nhai Annuity Receivables) **</t>
  </si>
  <si>
    <t>INE555J07252</t>
  </si>
  <si>
    <t>9.25% Power Finance Corporation Limited 25-09-2024 **</t>
  </si>
  <si>
    <t>INE134E08JY7</t>
  </si>
  <si>
    <t>10.65% Patel Knr Heavy Infrastructures Limited 31-03-2024 (Nhai Annuity Receivables) **</t>
  </si>
  <si>
    <t>INE555J07229</t>
  </si>
  <si>
    <t>10.65% Patel Knr Heavy Infrastructures Limited 31-03-2025 (Nhai Annuity Receivables) **</t>
  </si>
  <si>
    <t>INE555J07245</t>
  </si>
  <si>
    <t>9.85% L&amp;T Metro Rail (Hyderabad) Limited 28-01-2026 (Put Option On L&amp;T Limited ) **</t>
  </si>
  <si>
    <t>INE128M08037</t>
  </si>
  <si>
    <t>10.65% Patel Knr Heavy Infrastructures Limited 30-09-2024 (Nhai Annuity Receivables) **</t>
  </si>
  <si>
    <t>INE555J07237</t>
  </si>
  <si>
    <t>Andhra Pradesh Expressway Limited 15-10-2022** (Nhai Annuity Receivables)</t>
  </si>
  <si>
    <t>IND AAA</t>
  </si>
  <si>
    <t>INE400K07051</t>
  </si>
  <si>
    <t>First Business Receivables Trust(Backed by receivables from Reliance Industries,Reliance Retail,Reliance Jio) 01-04-2024 **</t>
  </si>
  <si>
    <t>INE0BTV15170</t>
  </si>
  <si>
    <t>First Business Receivables Trust(Backed by receivables from Reliance Industries,Reliance Retail,Reliance Jio) 01-07-2024 **</t>
  </si>
  <si>
    <t>INE0BTV15188</t>
  </si>
  <si>
    <t>First Business Receivables Trust(Backed by receivables from Reliance Industries,Reliance Retail,Reliance Jio) 01-10-2024 **</t>
  </si>
  <si>
    <t>INE0BTV15196</t>
  </si>
  <si>
    <t>First Business Receivables Trust(Backed by receivables from Reliance Industries,Reliance Retail,Reliance Jio) 01-01-2025 **</t>
  </si>
  <si>
    <t>INE0BTV15204</t>
  </si>
  <si>
    <t>06.18% GOI 04-11-2024</t>
  </si>
  <si>
    <t>IN0020190396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</si>
  <si>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</si>
  <si>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5.04% Indian Railway Finance Corporation Limited 05-05-2023 **</t>
  </si>
  <si>
    <t>INE053F07CU1</t>
  </si>
  <si>
    <t>5.27% National Bank for Agriculture &amp; Rural Development 23-07-2024 **</t>
  </si>
  <si>
    <t>INE261F08DF7</t>
  </si>
  <si>
    <t>6.55% NTPC Limited 17-04-2023 **</t>
  </si>
  <si>
    <t>INE733E08148</t>
  </si>
  <si>
    <t>6.44% Indian Oil Corporation Limited 14-04-2023 **</t>
  </si>
  <si>
    <t>INE242A08445</t>
  </si>
  <si>
    <t>4.71% Housing Development Finance Corporation Limited 07-09-2023 **</t>
  </si>
  <si>
    <t>INE001A07TA7</t>
  </si>
  <si>
    <t>5.84% Bajaj Housing Finance Limited 21-02-2024 **</t>
  </si>
  <si>
    <t>INE377Y07292</t>
  </si>
  <si>
    <t>6.40% Jamnagar Utilities and Power Pvt Limited 29-09-2026 **</t>
  </si>
  <si>
    <t>INE936D07174</t>
  </si>
  <si>
    <t>6.59% Indian Railway Finance Corporation Limited 14-04-2023 **</t>
  </si>
  <si>
    <t>INE053F07BZ2</t>
  </si>
  <si>
    <t>5.80% Kotak Mahindra Prime Limited 20-02-2024 **</t>
  </si>
  <si>
    <t>INE916DA7QW4</t>
  </si>
  <si>
    <t>6.80% Hindustan Petroleum Corporation Limited 15-12-2022 **</t>
  </si>
  <si>
    <t>INE094A08044</t>
  </si>
  <si>
    <t>6.55% National Housing Bank 17-04-2023 **</t>
  </si>
  <si>
    <t>INE557F08FI7</t>
  </si>
  <si>
    <t>First Business Receivables Trust 01-04-2023 **</t>
  </si>
  <si>
    <t>INE0BTV15139</t>
  </si>
  <si>
    <t>First Business Receivables Trust 01-07-2023 **</t>
  </si>
  <si>
    <t>INE0BTV15147</t>
  </si>
  <si>
    <t>First Business Receivables Trust 01-01-2024 **</t>
  </si>
  <si>
    <t>INE0BTV15162</t>
  </si>
  <si>
    <t>First Business Receivables Trust 01-10-2023 **</t>
  </si>
  <si>
    <t>INE0BTV15154</t>
  </si>
  <si>
    <t>First Business Receivables Trust 01-07-2022 **</t>
  </si>
  <si>
    <t>First Business Receivables Trust 01-10-2022 **</t>
  </si>
  <si>
    <t>INE0BTV15113</t>
  </si>
  <si>
    <t>First Business Receivables Trust 01-01-2023 **</t>
  </si>
  <si>
    <t>INE0BTV15121</t>
  </si>
  <si>
    <t>5.27% GUJARAT SDL 19-01-2024</t>
  </si>
  <si>
    <t>IN1520210163</t>
  </si>
  <si>
    <t>7.89% GUJARAT SDL 15-05-2025</t>
  </si>
  <si>
    <t>IN1520190043</t>
  </si>
  <si>
    <t>06.30% GOI 09-04-2023</t>
  </si>
  <si>
    <t>IN0020030014</t>
  </si>
  <si>
    <t>8.23% MAHARASHTRA SDL 09-09-2025</t>
  </si>
  <si>
    <t>IN2220150089</t>
  </si>
  <si>
    <t>04.26% GOI 17-05-2023</t>
  </si>
  <si>
    <t>IN0020210046</t>
  </si>
  <si>
    <t>8.15% MAHARSHTRA SDL 26-11-2025</t>
  </si>
  <si>
    <t>IN2220150139</t>
  </si>
  <si>
    <t>8.26% MAHARASHTRA SDL 12-08-2025</t>
  </si>
  <si>
    <t>IN2220150063</t>
  </si>
  <si>
    <t>8.14% KARNATAKA SDL 13-11-2025</t>
  </si>
  <si>
    <t>IN1920150035</t>
  </si>
  <si>
    <t>7.96% GUJARAT SDL 14-10-2025</t>
  </si>
  <si>
    <t>IN1520150062</t>
  </si>
  <si>
    <t>8.23% GUJARAT SDL 09-09-2025</t>
  </si>
  <si>
    <t>IN1520150047</t>
  </si>
  <si>
    <t>06.17% GOI 12-06-2023</t>
  </si>
  <si>
    <t>IN0020030055</t>
  </si>
  <si>
    <t>07.72% GOI 25-05-2025</t>
  </si>
  <si>
    <t>IN0020150036</t>
  </si>
  <si>
    <t xml:space="preserve">Name of the Scheme        : L&amp;T Triple Ace Bond Fund (An open ended debt scheme predominantly investing in AA+ and above rated corporate bonds) </t>
  </si>
  <si>
    <t>7.41% Indian Oil Corporation Limited 22-10-2029 **</t>
  </si>
  <si>
    <t>INE242A08437</t>
  </si>
  <si>
    <t>7.32% NTPC Limited 17-07-2029 **</t>
  </si>
  <si>
    <t>INE733E07KL3</t>
  </si>
  <si>
    <t>8.24% Power Grid Corporation of India Limited 14-02-2029 **</t>
  </si>
  <si>
    <t>INE752E08551</t>
  </si>
  <si>
    <t>7.49% National Highways Authority of India 01-08-2029 **</t>
  </si>
  <si>
    <t>INE906B07HG7</t>
  </si>
  <si>
    <t>7.08% Indian Railway Finance Corporation Limited 28-02-2030 **</t>
  </si>
  <si>
    <t>INE053F07CA3</t>
  </si>
  <si>
    <t>8.44% HDFC Bank Limited 28-12-2028 **</t>
  </si>
  <si>
    <t>INE040A08393</t>
  </si>
  <si>
    <t>7.43% National Bank for Agriculture &amp; Rural Development 31-01-2030 **</t>
  </si>
  <si>
    <t>INE261F08BX4</t>
  </si>
  <si>
    <t>6.67% ICICI Bank Limited 26-11-2028 **</t>
  </si>
  <si>
    <t>INE090A08UF5</t>
  </si>
  <si>
    <t>7.70% National Highways Authority of India 13-09-2029 **</t>
  </si>
  <si>
    <t>INE906B07HH5</t>
  </si>
  <si>
    <t>7.55% Indian Railway Finance Corporation Limited 06-11-2029 **</t>
  </si>
  <si>
    <t>INE053F07BX7</t>
  </si>
  <si>
    <t>7.56% Export Import Bank of India 18-05-2027 **</t>
  </si>
  <si>
    <t>INE514E08FN1</t>
  </si>
  <si>
    <t>8.41% Housing and Urban Development Corporation Limited 15-03-2029 **</t>
  </si>
  <si>
    <t>INE031A08699</t>
  </si>
  <si>
    <t>8.30% NTPC Limited 15-01-2029 **</t>
  </si>
  <si>
    <t>INE733E07KJ7</t>
  </si>
  <si>
    <t>7.10% National Bank for Agriculture &amp; Rural Development 08-02-2030 **</t>
  </si>
  <si>
    <t>INE261F08BY2</t>
  </si>
  <si>
    <t>8.55% Housing Development Finance Corporation Limited 27-03-2029 **</t>
  </si>
  <si>
    <t>INE001A07RT1</t>
  </si>
  <si>
    <t>8.27% National Highways Authority of India 28-03-2029 **</t>
  </si>
  <si>
    <t>INE906B07GP0</t>
  </si>
  <si>
    <t>8.30% Rec Limited 25-03-2029 **</t>
  </si>
  <si>
    <t>INE020B08BO2</t>
  </si>
  <si>
    <t>7.14% Rec Limited 02-03-2030 **</t>
  </si>
  <si>
    <t>INE020B08CO0</t>
  </si>
  <si>
    <t>8.37% Housing and Urban Development Corporation Limited 25-03-2029 **</t>
  </si>
  <si>
    <t>INE031A08707</t>
  </si>
  <si>
    <t>8.54% Rec Limited 15-11-2028 **</t>
  </si>
  <si>
    <t>INE020B08BE3</t>
  </si>
  <si>
    <t>7.35% National Highways Authority of India 26-04-2030 **</t>
  </si>
  <si>
    <t>INE906B07HP8</t>
  </si>
  <si>
    <t>8.24% National Bank for Agriculture &amp; Rural Development 22-03-2029 **</t>
  </si>
  <si>
    <t>INE261F08BF1</t>
  </si>
  <si>
    <t>8.35% Indian Railway Finance Corporation Limited 13-03-2029 **</t>
  </si>
  <si>
    <t>INE053F07BC1</t>
  </si>
  <si>
    <t>6.87% National Bank for Agriculture &amp; Rural Development 08-03-2030 **</t>
  </si>
  <si>
    <t>INE261F08CB8</t>
  </si>
  <si>
    <t>8.05% Housing Development Finance Corporation Limited 22-10-2029 **</t>
  </si>
  <si>
    <t>INE001A07SB7</t>
  </si>
  <si>
    <t>8.45% Indian Railway Finance Corporation Limited 04-12-2028 **</t>
  </si>
  <si>
    <t>INE053F07AY7</t>
  </si>
  <si>
    <t>7.50% Indian Railway Finance Corporation Limited 09-09-2029 **</t>
  </si>
  <si>
    <t>INE053F07BW9</t>
  </si>
  <si>
    <t>7.80% National Highways Authority of India 26-06-2029 **</t>
  </si>
  <si>
    <t>INE906B07HF9</t>
  </si>
  <si>
    <t>7.34% Power Grid Corporation of India Limited 13-07-2029 **</t>
  </si>
  <si>
    <t>INE752E08577</t>
  </si>
  <si>
    <t>8.12% NHPC Limited 22-03-2029 **</t>
  </si>
  <si>
    <t>INE848E08136</t>
  </si>
  <si>
    <t>8.15% National Bank for Agriculture &amp; Rural Development 28-03-2029 **</t>
  </si>
  <si>
    <t>INE261F08BH7</t>
  </si>
  <si>
    <t>6.45% ICICI Bank Limited 15-06-2028 **</t>
  </si>
  <si>
    <t>INE090A08UE8</t>
  </si>
  <si>
    <t>8.95% Food Corporation of India Limited 01-03-2029 **</t>
  </si>
  <si>
    <t>CRISIL AAA (CE)</t>
  </si>
  <si>
    <t>INE861G08043</t>
  </si>
  <si>
    <t>6.44% National Bank for Agriculture &amp; Rural Development 04-12-2030 **</t>
  </si>
  <si>
    <t>INE261F08CP8</t>
  </si>
  <si>
    <t>8.42% National Bank for Agriculture &amp; Rural Development 13-02-2029 **</t>
  </si>
  <si>
    <t>INE261F08BA2</t>
  </si>
  <si>
    <t>8.50% National Bank for Agriculture &amp; Rural Development 27-02-2029 **</t>
  </si>
  <si>
    <t>INE261F08BC8</t>
  </si>
  <si>
    <t>8.20% National Bank for Agriculture &amp; Rural Development 16-03-2028 **</t>
  </si>
  <si>
    <t>INE261F08AE6</t>
  </si>
  <si>
    <t>8.14% Nuclear Power Corporation Of India Limited 25-03-2027 **</t>
  </si>
  <si>
    <t>INE206D08279</t>
  </si>
  <si>
    <t>8.60% Housing and Urban Development Corporation Limited 12-11-2028 **</t>
  </si>
  <si>
    <t>INE031A08616</t>
  </si>
  <si>
    <t>7.40% Housing Development Finance Corporation Limited 28-02-2030 **</t>
  </si>
  <si>
    <t>INE001A07SI2</t>
  </si>
  <si>
    <t>8.40% Nuclear Power Corporation Of India Limited 28-11-2028 **</t>
  </si>
  <si>
    <t>INE206D08246</t>
  </si>
  <si>
    <t>8.55% Indian Railway Finance Corporation Limited 21-02-2029 **</t>
  </si>
  <si>
    <t>INE053F07BA5</t>
  </si>
  <si>
    <t>8.58% Housing and Urban Development Corporation Limited 14-02-2029 **</t>
  </si>
  <si>
    <t>INE031A08681</t>
  </si>
  <si>
    <t>8.40% Nuclear Power Corporation Of India Limited 26-11-2027 **</t>
  </si>
  <si>
    <t>INE206D08238</t>
  </si>
  <si>
    <t>8.15% Export Import Bank of India 21-01-2030 **</t>
  </si>
  <si>
    <t>INE514E08EJ2</t>
  </si>
  <si>
    <t>7.49% Power Grid Corporation of India Limited 25-10-2029 **</t>
  </si>
  <si>
    <t>INE752E08601</t>
  </si>
  <si>
    <t>7.64% Food Corporation of India Limited 12-12-2029 **</t>
  </si>
  <si>
    <t>INE861G08050</t>
  </si>
  <si>
    <t>8.40% Power Grid Corporation of India Limited 27-05-2029 **</t>
  </si>
  <si>
    <t>INE752E07MV8</t>
  </si>
  <si>
    <t>8.50 NHPC Limited 14-07-2028 **</t>
  </si>
  <si>
    <t>INE848E07880</t>
  </si>
  <si>
    <t>8.14% Nuclear Power Corporation Of India Limited 24-03-2029 **</t>
  </si>
  <si>
    <t>INE206D08295</t>
  </si>
  <si>
    <t>8.14% Nuclear Power Corporation Of India Limited 25-03-2028 **</t>
  </si>
  <si>
    <t>INE206D08287</t>
  </si>
  <si>
    <t>9% Housing Development Finance Corporation Limited 29-11-2028 **</t>
  </si>
  <si>
    <t>INE001A07RK0</t>
  </si>
  <si>
    <t>9.05% Housing Development Finance Corporation Limited 16-10-2028 **</t>
  </si>
  <si>
    <t>INE001A07RG8</t>
  </si>
  <si>
    <t>8.40% Power Grid Corporation of India Limited 27-05-2028 **</t>
  </si>
  <si>
    <t>INE752E07MU0</t>
  </si>
  <si>
    <t>8.70% Power Grid Corporation of India Limited 15-07-2028 **</t>
  </si>
  <si>
    <t>INE752E07LC0</t>
  </si>
  <si>
    <t>8.87% Export Import Bank of India 30-10-2029 **</t>
  </si>
  <si>
    <t>INE514E08ED5</t>
  </si>
  <si>
    <t>7.48% Indian Railway Finance Corporation Limited 13-08-2029 **</t>
  </si>
  <si>
    <t>INE053F07BU3</t>
  </si>
  <si>
    <t>8.09% Rec Limited 21-03-2028 **</t>
  </si>
  <si>
    <t>INE020B08AX5</t>
  </si>
  <si>
    <t>6.47% MAHARSHTRA SDL 21-10-2028</t>
  </si>
  <si>
    <t>IN2220200272</t>
  </si>
  <si>
    <t>Name of the Scheme        : L&amp;T Ultra Short Term Fund (An open ended ultra-short term debt scheme investing in instruments such that the Macaulay duration of the portfolio is between 3 months to 6 months)</t>
  </si>
  <si>
    <t>6.90% Rec Limited 30-06-2022 **</t>
  </si>
  <si>
    <t>INE020B08CE1</t>
  </si>
  <si>
    <t>Axis Bank Limited 10-11-2022</t>
  </si>
  <si>
    <t>INE238A163Y2</t>
  </si>
  <si>
    <t>Canara Bank 02-03-2023</t>
  </si>
  <si>
    <t>INE476A16SV0</t>
  </si>
  <si>
    <t>Reliance Jio Infocomm Limited 20-06-2022 **</t>
  </si>
  <si>
    <t>INE110L14QI8</t>
  </si>
  <si>
    <t>Reliance Industries Limited 27-06-2022 **</t>
  </si>
  <si>
    <t>INE002A14IN7</t>
  </si>
  <si>
    <t>LIC Housing Finance Limited 26-05-2022 **</t>
  </si>
  <si>
    <t>INE115A14DM0</t>
  </si>
  <si>
    <t>91 DAY T-BILL 30-06-2022</t>
  </si>
  <si>
    <t>IN002021X595</t>
  </si>
  <si>
    <t>182 DAY T-BILL 25-08-2022</t>
  </si>
  <si>
    <t>IN002021Y502</t>
  </si>
  <si>
    <t>182 DAY T-BILL 08-09-2022</t>
  </si>
  <si>
    <t>IN002021Y528</t>
  </si>
  <si>
    <t>364 DAY T-BILL 16-06-2022</t>
  </si>
  <si>
    <t>IN002021Z111</t>
  </si>
  <si>
    <t>Name of the Scheme         : L&amp;T FMP - Series XIV - Plan A (1233 days) (A Closed-ended Debt Scheme)</t>
  </si>
  <si>
    <t>Scheme has been matured on May 15,2020</t>
  </si>
  <si>
    <t>RELIANCE BROAD NETWORK 9.50% 13MAY20 NCD</t>
  </si>
  <si>
    <t>'$ Security is below investment grade or default</t>
  </si>
  <si>
    <t>Name of Security</t>
  </si>
  <si>
    <t>% to NAV as on HY ended</t>
  </si>
  <si>
    <t>INE445K07049</t>
  </si>
  <si>
    <t>Name of the Scheme         : L&amp;T FMP – SERIES XVII – Plan B (A Closed-ended Debt Scheme)</t>
  </si>
  <si>
    <t>8.15% Rec Limited 10-06-2022 **</t>
  </si>
  <si>
    <t>INE020B08BT1</t>
  </si>
  <si>
    <t>7.27% National Highways Authority of India 06-06-2022 **</t>
  </si>
  <si>
    <t>INE906B07FT4</t>
  </si>
  <si>
    <t>7.28% Power Finance Corporation Limited 10-06-2022 **</t>
  </si>
  <si>
    <t>INE134E08JB5</t>
  </si>
  <si>
    <t>7.85% National Bank for Agriculture &amp; Rural Development 23-05-2022 **</t>
  </si>
  <si>
    <t>INE261F08BJ3</t>
  </si>
  <si>
    <t>7.93% Power Grid Corporation of India Limited 20-05-2022 **</t>
  </si>
  <si>
    <t>INE752E07KT6</t>
  </si>
  <si>
    <t>8.9499% L&amp;T Finance Limited 10-06-2022 **</t>
  </si>
  <si>
    <t>INE476M07BL1</t>
  </si>
  <si>
    <t>9.95% Indian Railway Finance Corporation Limited 07-06-2022 **</t>
  </si>
  <si>
    <t>INE053F09EN8</t>
  </si>
  <si>
    <t>8.13% Power Grid Corporation of India Limited 25-04-2022 **</t>
  </si>
  <si>
    <t>INE752E07NO1</t>
  </si>
  <si>
    <t>7.90% National Bank for Agriculture &amp; Rural Development 18-04-2022 **</t>
  </si>
  <si>
    <t>INE261F08BI5</t>
  </si>
  <si>
    <t>Bajaj Housing Finance Limited 05-05-2022 **</t>
  </si>
  <si>
    <t>INE377Y07086</t>
  </si>
  <si>
    <t>Sundaram Finance Limited 10-06-2022 **</t>
  </si>
  <si>
    <t>INE660A07PR2</t>
  </si>
  <si>
    <t>(a) Tri Party Repo Dealing System (TREPS)</t>
  </si>
  <si>
    <t>#This exposure was in erstwhile L&amp;T Housing Finance Limited- the HFC got merged with L&amp;T Finance Limited through a scheme of amalgamation that became effective from April 12, 2021</t>
  </si>
  <si>
    <t>Name of the Scheme         : L&amp;T FMP Series XVIII - Plan C 1178 Days (A Closed-ended Debt Scheme)</t>
  </si>
  <si>
    <t>8.50% Kudgi Transmission Limited 25-04-2022 (Fixed pooled transmission charges collected by PGCIL) **</t>
  </si>
  <si>
    <t>INE945S07074</t>
  </si>
  <si>
    <t>Privately Placed/ Unlisted</t>
  </si>
  <si>
    <t>9.65% SBI Cards and Payment Services Limited 25-04-2022 **</t>
  </si>
  <si>
    <t>INE018E08060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</si>
</sst>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#,##0.00%"/>
    <numFmt numFmtId="166" formatCode="_(* #,##0_);_(* \(#,##0\);_(* &quot;-&quot;??_);_(@_)"/>
    <numFmt numFmtId="167" formatCode="_(* #,##0.0000_);_(* \(#,##0.0000\);_(* &quot;-&quot;??_);_(@_)"/>
    <numFmt numFmtId="168" formatCode="#,##0.0000"/>
    <numFmt numFmtId="169" formatCode="dd/mmm/yyyy"/>
    <numFmt numFmtId="170" formatCode="0.00\%;\-0.00\%"/>
    <numFmt numFmtId="171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rebuchet MS"/>
      <family val="2"/>
    </font>
    <font>
      <b/>
      <sz val="9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9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453">
    <xf numFmtId="0" fontId="0" fillId="0" borderId="0" xfId="0"/>
    <xf numFmtId="0" fontId="6" fillId="0" borderId="0" xfId="3" applyFont="1"/>
    <xf numFmtId="0" fontId="1" fillId="0" borderId="0" xfId="4"/>
    <xf numFmtId="0" fontId="6" fillId="0" borderId="0" xfId="2" applyFont="1"/>
    <xf numFmtId="0" fontId="5" fillId="0" borderId="4" xfId="2" applyFont="1" applyBorder="1" applyAlignment="1">
      <alignment horizontal="left" vertical="top" readingOrder="1"/>
    </xf>
    <xf numFmtId="0" fontId="5" fillId="0" borderId="0" xfId="2" applyFont="1" applyAlignment="1">
      <alignment horizontal="left" vertical="top"/>
    </xf>
    <xf numFmtId="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5" xfId="2" applyFont="1" applyBorder="1" applyAlignment="1">
      <alignment horizontal="left" vertical="top"/>
    </xf>
    <xf numFmtId="4" fontId="5" fillId="0" borderId="0" xfId="2" applyNumberFormat="1" applyFont="1" applyAlignment="1">
      <alignment horizontal="left" vertical="top"/>
    </xf>
    <xf numFmtId="0" fontId="5" fillId="0" borderId="5" xfId="2" applyFont="1" applyBorder="1" applyAlignment="1">
      <alignment horizontal="left" vertical="top"/>
    </xf>
    <xf numFmtId="0" fontId="5" fillId="0" borderId="0" xfId="2" applyFont="1" applyAlignment="1">
      <alignment horizontal="left" vertical="top" readingOrder="1"/>
    </xf>
    <xf numFmtId="4" fontId="5" fillId="0" borderId="0" xfId="2" applyNumberFormat="1" applyFont="1" applyAlignment="1">
      <alignment horizontal="left" vertical="top" readingOrder="1"/>
    </xf>
    <xf numFmtId="0" fontId="5" fillId="0" borderId="5" xfId="2" applyFont="1" applyBorder="1" applyAlignment="1">
      <alignment horizontal="left" vertical="top" readingOrder="1"/>
    </xf>
    <xf numFmtId="0" fontId="5" fillId="0" borderId="6" xfId="2" applyFont="1" applyBorder="1" applyAlignment="1">
      <alignment horizontal="center" vertical="top" readingOrder="1"/>
    </xf>
    <xf numFmtId="4" fontId="5" fillId="0" borderId="6" xfId="2" applyNumberFormat="1" applyFont="1" applyBorder="1" applyAlignment="1">
      <alignment horizontal="center" vertical="top" readingOrder="1"/>
    </xf>
    <xf numFmtId="0" fontId="5" fillId="0" borderId="6" xfId="2" applyFont="1" applyBorder="1" applyAlignment="1">
      <alignment horizontal="center" vertical="top" wrapText="1" readingOrder="1"/>
    </xf>
    <xf numFmtId="0" fontId="5" fillId="0" borderId="7" xfId="2" applyFont="1" applyBorder="1" applyAlignment="1">
      <alignment horizontal="center" vertical="top" wrapText="1" readingOrder="1"/>
    </xf>
    <xf numFmtId="49" fontId="7" fillId="3" borderId="8" xfId="2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top" readingOrder="1"/>
    </xf>
    <xf numFmtId="3" fontId="5" fillId="0" borderId="9" xfId="2" applyNumberFormat="1" applyFont="1" applyBorder="1" applyAlignment="1">
      <alignment horizontal="center" vertical="top" readingOrder="1"/>
    </xf>
    <xf numFmtId="164" fontId="5" fillId="0" borderId="4" xfId="2" applyNumberFormat="1" applyFont="1" applyBorder="1" applyAlignment="1">
      <alignment horizontal="center" vertical="top" wrapText="1" readingOrder="1"/>
    </xf>
    <xf numFmtId="164" fontId="5" fillId="0" borderId="10" xfId="2" applyNumberFormat="1" applyFont="1" applyBorder="1" applyAlignment="1">
      <alignment horizontal="center" vertical="top" wrapText="1" readingOrder="1"/>
    </xf>
    <xf numFmtId="164" fontId="6" fillId="0" borderId="10" xfId="2" applyNumberFormat="1" applyFont="1" applyBorder="1" applyAlignment="1">
      <alignment horizontal="left"/>
    </xf>
    <xf numFmtId="49" fontId="8" fillId="3" borderId="8" xfId="2" applyNumberFormat="1" applyFont="1" applyFill="1" applyBorder="1" applyAlignment="1">
      <alignment horizontal="left"/>
    </xf>
    <xf numFmtId="165" fontId="8" fillId="3" borderId="8" xfId="2" applyNumberFormat="1" applyFont="1" applyFill="1" applyBorder="1" applyAlignment="1">
      <alignment horizontal="right"/>
    </xf>
    <xf numFmtId="3" fontId="5" fillId="0" borderId="10" xfId="2" applyNumberFormat="1" applyFont="1" applyBorder="1" applyAlignment="1">
      <alignment horizontal="center" vertical="top" readingOrder="1"/>
    </xf>
    <xf numFmtId="0" fontId="5" fillId="0" borderId="4" xfId="2" applyFont="1" applyBorder="1"/>
    <xf numFmtId="0" fontId="6" fillId="0" borderId="4" xfId="2" applyFont="1" applyBorder="1" applyAlignment="1">
      <alignment horizontal="left" vertical="top" readingOrder="1"/>
    </xf>
    <xf numFmtId="166" fontId="6" fillId="0" borderId="10" xfId="5" applyNumberFormat="1" applyFont="1" applyFill="1" applyBorder="1" applyAlignment="1">
      <alignment horizontal="center" vertical="top" readingOrder="1"/>
    </xf>
    <xf numFmtId="164" fontId="6" fillId="0" borderId="4" xfId="2" applyNumberFormat="1" applyFont="1" applyBorder="1" applyAlignment="1">
      <alignment horizontal="center" vertical="top" wrapText="1" readingOrder="1"/>
    </xf>
    <xf numFmtId="4" fontId="6" fillId="0" borderId="10" xfId="6" applyNumberFormat="1" applyFont="1" applyFill="1" applyBorder="1"/>
    <xf numFmtId="4" fontId="6" fillId="0" borderId="10" xfId="2" applyNumberFormat="1" applyFont="1" applyBorder="1" applyAlignment="1">
      <alignment horizontal="right" vertical="top" wrapText="1" readingOrder="1"/>
    </xf>
    <xf numFmtId="4" fontId="6" fillId="0" borderId="0" xfId="6" applyNumberFormat="1" applyFont="1" applyFill="1"/>
    <xf numFmtId="3" fontId="5" fillId="0" borderId="10" xfId="2" applyNumberFormat="1" applyFont="1" applyBorder="1"/>
    <xf numFmtId="164" fontId="5" fillId="0" borderId="6" xfId="2" applyNumberFormat="1" applyFont="1" applyBorder="1"/>
    <xf numFmtId="164" fontId="5" fillId="0" borderId="7" xfId="2" applyNumberFormat="1" applyFont="1" applyBorder="1"/>
    <xf numFmtId="164" fontId="5" fillId="0" borderId="10" xfId="2" applyNumberFormat="1" applyFont="1" applyBorder="1"/>
    <xf numFmtId="4" fontId="6" fillId="0" borderId="10" xfId="2" applyNumberFormat="1" applyFont="1" applyBorder="1" applyAlignment="1">
      <alignment horizontal="center" vertical="top" readingOrder="1"/>
    </xf>
    <xf numFmtId="4" fontId="6" fillId="0" borderId="4" xfId="2" applyNumberFormat="1" applyFont="1" applyBorder="1" applyAlignment="1">
      <alignment horizontal="center" vertical="top" readingOrder="1"/>
    </xf>
    <xf numFmtId="164" fontId="6" fillId="0" borderId="10" xfId="5" applyFont="1" applyFill="1" applyBorder="1" applyAlignment="1">
      <alignment horizontal="center" vertical="top" wrapText="1" readingOrder="1"/>
    </xf>
    <xf numFmtId="0" fontId="6" fillId="0" borderId="10" xfId="2" applyFont="1" applyBorder="1" applyAlignment="1">
      <alignment horizontal="left"/>
    </xf>
    <xf numFmtId="164" fontId="6" fillId="0" borderId="10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center" vertical="top" readingOrder="1"/>
    </xf>
    <xf numFmtId="164" fontId="5" fillId="0" borderId="4" xfId="2" applyNumberFormat="1" applyFont="1" applyBorder="1"/>
    <xf numFmtId="0" fontId="6" fillId="0" borderId="4" xfId="2" applyFont="1" applyBorder="1"/>
    <xf numFmtId="3" fontId="6" fillId="0" borderId="10" xfId="2" applyNumberFormat="1" applyFont="1" applyBorder="1"/>
    <xf numFmtId="164" fontId="6" fillId="0" borderId="4" xfId="2" applyNumberFormat="1" applyFont="1" applyBorder="1"/>
    <xf numFmtId="164" fontId="6" fillId="0" borderId="10" xfId="2" applyNumberFormat="1" applyFont="1" applyBorder="1"/>
    <xf numFmtId="0" fontId="5" fillId="0" borderId="0" xfId="2" applyFont="1"/>
    <xf numFmtId="3" fontId="5" fillId="0" borderId="10" xfId="2" applyNumberFormat="1" applyFont="1" applyBorder="1" applyAlignment="1">
      <alignment horizontal="right"/>
    </xf>
    <xf numFmtId="4" fontId="5" fillId="0" borderId="4" xfId="5" applyNumberFormat="1" applyFont="1" applyFill="1" applyBorder="1" applyAlignment="1"/>
    <xf numFmtId="164" fontId="5" fillId="0" borderId="10" xfId="5" applyFont="1" applyFill="1" applyBorder="1" applyAlignment="1"/>
    <xf numFmtId="3" fontId="6" fillId="0" borderId="10" xfId="2" applyNumberFormat="1" applyFont="1" applyBorder="1" applyAlignment="1">
      <alignment horizontal="right"/>
    </xf>
    <xf numFmtId="4" fontId="6" fillId="0" borderId="4" xfId="5" applyNumberFormat="1" applyFont="1" applyFill="1" applyBorder="1" applyAlignment="1"/>
    <xf numFmtId="164" fontId="6" fillId="0" borderId="10" xfId="5" applyFont="1" applyFill="1" applyBorder="1" applyAlignment="1"/>
    <xf numFmtId="4" fontId="5" fillId="0" borderId="6" xfId="5" applyNumberFormat="1" applyFont="1" applyFill="1" applyBorder="1" applyAlignment="1"/>
    <xf numFmtId="164" fontId="5" fillId="0" borderId="7" xfId="5" applyFont="1" applyFill="1" applyBorder="1" applyAlignment="1"/>
    <xf numFmtId="0" fontId="11" fillId="0" borderId="4" xfId="2" applyFont="1" applyBorder="1"/>
    <xf numFmtId="166" fontId="11" fillId="0" borderId="10" xfId="7" applyNumberFormat="1" applyFont="1" applyBorder="1"/>
    <xf numFmtId="164" fontId="11" fillId="0" borderId="4" xfId="2" applyNumberFormat="1" applyFont="1" applyBorder="1"/>
    <xf numFmtId="4" fontId="6" fillId="0" borderId="10" xfId="3" applyNumberFormat="1" applyFont="1" applyBorder="1"/>
    <xf numFmtId="164" fontId="11" fillId="0" borderId="10" xfId="2" applyNumberFormat="1" applyFont="1" applyBorder="1"/>
    <xf numFmtId="164" fontId="6" fillId="0" borderId="0" xfId="3" applyNumberFormat="1" applyFont="1"/>
    <xf numFmtId="166" fontId="12" fillId="0" borderId="10" xfId="7" applyNumberFormat="1" applyBorder="1"/>
    <xf numFmtId="0" fontId="6" fillId="0" borderId="10" xfId="3" applyFont="1" applyBorder="1"/>
    <xf numFmtId="0" fontId="5" fillId="0" borderId="11" xfId="2" applyFont="1" applyBorder="1"/>
    <xf numFmtId="3" fontId="5" fillId="0" borderId="12" xfId="2" applyNumberFormat="1" applyFont="1" applyBorder="1"/>
    <xf numFmtId="164" fontId="5" fillId="0" borderId="12" xfId="2" applyNumberFormat="1" applyFont="1" applyBorder="1"/>
    <xf numFmtId="164" fontId="6" fillId="0" borderId="12" xfId="2" applyNumberFormat="1" applyFont="1" applyBorder="1" applyAlignment="1">
      <alignment horizontal="left"/>
    </xf>
    <xf numFmtId="0" fontId="6" fillId="2" borderId="0" xfId="2" applyFont="1" applyFill="1"/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6" fillId="2" borderId="0" xfId="2" applyFont="1" applyFill="1" applyAlignment="1">
      <alignment horizontal="left"/>
    </xf>
    <xf numFmtId="3" fontId="5" fillId="0" borderId="4" xfId="2" applyNumberFormat="1" applyFont="1" applyBorder="1" applyAlignment="1">
      <alignment horizontal="center" vertical="top" readingOrder="1"/>
    </xf>
    <xf numFmtId="3" fontId="6" fillId="0" borderId="4" xfId="2" applyNumberFormat="1" applyFont="1" applyBorder="1"/>
    <xf numFmtId="166" fontId="6" fillId="0" borderId="4" xfId="5" applyNumberFormat="1" applyFont="1" applyFill="1" applyBorder="1" applyAlignment="1"/>
    <xf numFmtId="166" fontId="1" fillId="0" borderId="0" xfId="4" applyNumberFormat="1"/>
    <xf numFmtId="166" fontId="5" fillId="0" borderId="4" xfId="5" applyNumberFormat="1" applyFont="1" applyFill="1" applyBorder="1" applyAlignment="1"/>
    <xf numFmtId="167" fontId="12" fillId="0" borderId="0" xfId="7" applyNumberFormat="1"/>
    <xf numFmtId="0" fontId="6" fillId="0" borderId="10" xfId="2" applyFont="1" applyBorder="1" applyAlignment="1">
      <alignment readingOrder="1"/>
    </xf>
    <xf numFmtId="3" fontId="5" fillId="0" borderId="11" xfId="2" applyNumberFormat="1" applyFont="1" applyBorder="1"/>
    <xf numFmtId="0" fontId="5" fillId="0" borderId="12" xfId="2" applyFont="1" applyBorder="1" applyAlignment="1">
      <alignment horizontal="left"/>
    </xf>
    <xf numFmtId="3" fontId="5" fillId="0" borderId="0" xfId="2" applyNumberFormat="1" applyFont="1"/>
    <xf numFmtId="164" fontId="5" fillId="0" borderId="0" xfId="2" applyNumberFormat="1" applyFont="1"/>
    <xf numFmtId="0" fontId="5" fillId="0" borderId="5" xfId="2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4" xfId="4" applyFont="1" applyBorder="1" applyAlignment="1">
      <alignment horizontal="left" vertical="top" readingOrder="1"/>
    </xf>
    <xf numFmtId="164" fontId="6" fillId="0" borderId="0" xfId="2" applyNumberFormat="1" applyFont="1"/>
    <xf numFmtId="0" fontId="6" fillId="0" borderId="0" xfId="2" applyFont="1" applyAlignment="1">
      <alignment horizontal="left"/>
    </xf>
    <xf numFmtId="0" fontId="3" fillId="4" borderId="0" xfId="3" applyFont="1" applyFill="1"/>
    <xf numFmtId="4" fontId="1" fillId="0" borderId="7" xfId="4" applyNumberFormat="1" applyBorder="1"/>
    <xf numFmtId="10" fontId="1" fillId="0" borderId="7" xfId="6" applyNumberFormat="1" applyFont="1" applyFill="1" applyBorder="1"/>
    <xf numFmtId="168" fontId="1" fillId="0" borderId="7" xfId="4" applyNumberFormat="1" applyBorder="1"/>
    <xf numFmtId="0" fontId="8" fillId="0" borderId="13" xfId="4" applyFont="1" applyBorder="1" applyAlignment="1">
      <alignment horizontal="left"/>
    </xf>
    <xf numFmtId="0" fontId="2" fillId="0" borderId="7" xfId="4" applyFont="1" applyBorder="1"/>
    <xf numFmtId="0" fontId="2" fillId="0" borderId="7" xfId="4" applyFont="1" applyBorder="1" applyAlignment="1">
      <alignment wrapText="1"/>
    </xf>
    <xf numFmtId="0" fontId="6" fillId="0" borderId="4" xfId="7" quotePrefix="1" applyFont="1" applyBorder="1" applyAlignment="1">
      <alignment horizontal="left" wrapText="1"/>
    </xf>
    <xf numFmtId="0" fontId="6" fillId="0" borderId="4" xfId="7" quotePrefix="1" applyFont="1" applyBorder="1" applyAlignment="1">
      <alignment horizontal="left"/>
    </xf>
    <xf numFmtId="0" fontId="6" fillId="0" borderId="7" xfId="7" quotePrefix="1" applyFont="1" applyBorder="1" applyAlignment="1">
      <alignment horizontal="left" wrapText="1"/>
    </xf>
    <xf numFmtId="0" fontId="13" fillId="0" borderId="0" xfId="8" applyFill="1" applyBorder="1" applyAlignment="1">
      <alignment horizontal="center" vertical="top" wrapText="1" readingOrder="1"/>
    </xf>
    <xf numFmtId="0" fontId="0" fillId="0" borderId="7" xfId="0" applyBorder="1"/>
    <xf numFmtId="0" fontId="5" fillId="0" borderId="0" xfId="4" applyFont="1" applyAlignment="1">
      <alignment vertical="top" readingOrder="1"/>
    </xf>
    <xf numFmtId="0" fontId="5" fillId="0" borderId="7" xfId="7" quotePrefix="1" applyFont="1" applyBorder="1" applyAlignment="1">
      <alignment horizontal="center"/>
    </xf>
    <xf numFmtId="10" fontId="14" fillId="0" borderId="0" xfId="0" applyNumberFormat="1" applyFont="1"/>
    <xf numFmtId="10" fontId="14" fillId="3" borderId="0" xfId="1" applyNumberFormat="1" applyFont="1" applyFill="1" applyBorder="1" applyAlignment="1">
      <alignment horizontal="right"/>
    </xf>
    <xf numFmtId="49" fontId="14" fillId="3" borderId="0" xfId="0" applyNumberFormat="1" applyFont="1" applyFill="1" applyAlignment="1">
      <alignment horizontal="left"/>
    </xf>
    <xf numFmtId="4" fontId="4" fillId="0" borderId="0" xfId="2" applyNumberFormat="1"/>
    <xf numFmtId="0" fontId="6" fillId="0" borderId="10" xfId="2" applyFont="1" applyBorder="1" applyAlignment="1">
      <alignment horizontal="right" vertical="top" wrapText="1" readingOrder="1"/>
    </xf>
    <xf numFmtId="164" fontId="6" fillId="0" borderId="4" xfId="5" applyFont="1" applyFill="1" applyBorder="1" applyAlignment="1">
      <alignment horizontal="right" vertical="top" readingOrder="1"/>
    </xf>
    <xf numFmtId="164" fontId="3" fillId="4" borderId="0" xfId="3" applyNumberFormat="1" applyFont="1" applyFill="1"/>
    <xf numFmtId="169" fontId="5" fillId="0" borderId="10" xfId="2" applyNumberFormat="1" applyFont="1" applyBorder="1"/>
    <xf numFmtId="2" fontId="6" fillId="0" borderId="10" xfId="2" applyNumberFormat="1" applyFont="1" applyBorder="1" applyAlignment="1">
      <alignment horizontal="right"/>
    </xf>
    <xf numFmtId="4" fontId="6" fillId="0" borderId="4" xfId="2" applyNumberFormat="1" applyFont="1" applyBorder="1" applyAlignment="1">
      <alignment horizontal="right" vertical="top" readingOrder="1"/>
    </xf>
    <xf numFmtId="169" fontId="5" fillId="0" borderId="10" xfId="2" applyNumberFormat="1" applyFont="1" applyBorder="1" applyAlignment="1">
      <alignment horizontal="right"/>
    </xf>
    <xf numFmtId="0" fontId="5" fillId="0" borderId="10" xfId="2" applyFont="1" applyBorder="1" applyAlignment="1">
      <alignment horizontal="left" vertical="top" wrapText="1" readingOrder="1"/>
    </xf>
    <xf numFmtId="0" fontId="5" fillId="0" borderId="10" xfId="2" applyFont="1" applyBorder="1" applyAlignment="1">
      <alignment horizontal="center" vertical="top" wrapText="1" readingOrder="1"/>
    </xf>
    <xf numFmtId="4" fontId="5" fillId="0" borderId="4" xfId="2" applyNumberFormat="1" applyFont="1" applyBorder="1" applyAlignment="1">
      <alignment horizontal="center" vertical="top" readingOrder="1"/>
    </xf>
    <xf numFmtId="0" fontId="5" fillId="0" borderId="4" xfId="2" applyFont="1" applyBorder="1" applyAlignment="1">
      <alignment horizontal="center" vertical="top" wrapText="1" readingOrder="1"/>
    </xf>
    <xf numFmtId="0" fontId="5" fillId="2" borderId="5" xfId="2" applyFont="1" applyFill="1" applyBorder="1" applyAlignment="1">
      <alignment horizontal="left" vertical="top" readingOrder="1"/>
    </xf>
    <xf numFmtId="0" fontId="5" fillId="2" borderId="0" xfId="2" applyFont="1" applyFill="1" applyAlignment="1">
      <alignment horizontal="left" vertical="top" readingOrder="1"/>
    </xf>
    <xf numFmtId="4" fontId="5" fillId="2" borderId="0" xfId="2" applyNumberFormat="1" applyFont="1" applyFill="1" applyAlignment="1">
      <alignment horizontal="left" vertical="top" readingOrder="1"/>
    </xf>
    <xf numFmtId="0" fontId="5" fillId="2" borderId="4" xfId="2" applyFont="1" applyFill="1" applyBorder="1" applyAlignment="1">
      <alignment horizontal="left" vertical="top" readingOrder="1"/>
    </xf>
    <xf numFmtId="0" fontId="6" fillId="2" borderId="5" xfId="2" applyFont="1" applyFill="1" applyBorder="1" applyAlignment="1">
      <alignment horizontal="left" vertical="top"/>
    </xf>
    <xf numFmtId="0" fontId="6" fillId="2" borderId="0" xfId="2" applyFont="1" applyFill="1" applyAlignment="1">
      <alignment vertical="top"/>
    </xf>
    <xf numFmtId="4" fontId="6" fillId="2" borderId="0" xfId="2" applyNumberFormat="1" applyFont="1" applyFill="1" applyAlignment="1">
      <alignment vertical="top"/>
    </xf>
    <xf numFmtId="0" fontId="5" fillId="2" borderId="0" xfId="2" applyFont="1" applyFill="1" applyAlignment="1">
      <alignment horizontal="left" vertical="top"/>
    </xf>
    <xf numFmtId="4" fontId="5" fillId="2" borderId="0" xfId="2" applyNumberFormat="1" applyFont="1" applyFill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0" fontId="6" fillId="0" borderId="10" xfId="2" applyFont="1" applyBorder="1" applyAlignment="1">
      <alignment horizontal="right" vertical="top"/>
    </xf>
    <xf numFmtId="166" fontId="6" fillId="0" borderId="4" xfId="5" applyNumberFormat="1" applyFont="1" applyFill="1" applyBorder="1"/>
    <xf numFmtId="0" fontId="6" fillId="2" borderId="4" xfId="2" applyFont="1" applyFill="1" applyBorder="1"/>
    <xf numFmtId="0" fontId="5" fillId="2" borderId="0" xfId="2" applyFont="1" applyFill="1"/>
    <xf numFmtId="3" fontId="5" fillId="2" borderId="0" xfId="2" applyNumberFormat="1" applyFont="1" applyFill="1"/>
    <xf numFmtId="164" fontId="5" fillId="2" borderId="0" xfId="2" applyNumberFormat="1" applyFont="1" applyFill="1"/>
    <xf numFmtId="164" fontId="6" fillId="2" borderId="5" xfId="2" applyNumberFormat="1" applyFont="1" applyFill="1" applyBorder="1" applyAlignment="1">
      <alignment horizontal="left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164" fontId="6" fillId="0" borderId="0" xfId="9" applyFont="1" applyFill="1" applyProtection="1"/>
    <xf numFmtId="0" fontId="15" fillId="0" borderId="4" xfId="2" applyFont="1" applyBorder="1" applyAlignment="1">
      <alignment horizontal="left" vertical="top" readingOrder="1"/>
    </xf>
    <xf numFmtId="0" fontId="5" fillId="2" borderId="6" xfId="2" applyFont="1" applyFill="1" applyBorder="1" applyAlignment="1">
      <alignment horizontal="center" vertical="top" readingOrder="1"/>
    </xf>
    <xf numFmtId="4" fontId="5" fillId="2" borderId="6" xfId="2" applyNumberFormat="1" applyFont="1" applyFill="1" applyBorder="1" applyAlignment="1">
      <alignment horizontal="center" vertical="top" readingOrder="1"/>
    </xf>
    <xf numFmtId="0" fontId="5" fillId="2" borderId="7" xfId="2" applyFont="1" applyFill="1" applyBorder="1" applyAlignment="1">
      <alignment horizontal="center" vertical="top" wrapText="1" readingOrder="1"/>
    </xf>
    <xf numFmtId="3" fontId="11" fillId="0" borderId="4" xfId="2" applyNumberFormat="1" applyFont="1" applyBorder="1"/>
    <xf numFmtId="164" fontId="11" fillId="0" borderId="4" xfId="2" applyNumberFormat="1" applyFont="1" applyBorder="1" applyAlignment="1">
      <alignment horizontal="center"/>
    </xf>
    <xf numFmtId="164" fontId="11" fillId="0" borderId="10" xfId="2" applyNumberFormat="1" applyFont="1" applyBorder="1" applyAlignment="1">
      <alignment horizontal="center"/>
    </xf>
    <xf numFmtId="166" fontId="11" fillId="0" borderId="4" xfId="5" applyNumberFormat="1" applyFont="1" applyFill="1" applyBorder="1" applyAlignment="1" applyProtection="1"/>
    <xf numFmtId="170" fontId="9" fillId="3" borderId="8" xfId="2" applyNumberFormat="1" applyFont="1" applyFill="1" applyBorder="1" applyAlignment="1">
      <alignment horizontal="right"/>
    </xf>
    <xf numFmtId="166" fontId="5" fillId="0" borderId="4" xfId="5" applyNumberFormat="1" applyFont="1" applyFill="1" applyBorder="1" applyAlignment="1" applyProtection="1">
      <alignment horizontal="center" vertical="top" readingOrder="1"/>
    </xf>
    <xf numFmtId="164" fontId="5" fillId="0" borderId="6" xfId="2" applyNumberFormat="1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4" fontId="6" fillId="0" borderId="0" xfId="3" applyNumberFormat="1" applyFont="1"/>
    <xf numFmtId="164" fontId="5" fillId="0" borderId="9" xfId="2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166" fontId="6" fillId="0" borderId="4" xfId="5" applyNumberFormat="1" applyFont="1" applyFill="1" applyBorder="1" applyAlignment="1" applyProtection="1">
      <alignment horizontal="center" vertical="top" readingOrder="1"/>
    </xf>
    <xf numFmtId="164" fontId="6" fillId="0" borderId="4" xfId="2" applyNumberFormat="1" applyFont="1" applyBorder="1" applyAlignment="1">
      <alignment horizontal="center"/>
    </xf>
    <xf numFmtId="164" fontId="6" fillId="0" borderId="10" xfId="2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4" fontId="6" fillId="0" borderId="4" xfId="3" applyNumberFormat="1" applyFont="1" applyBorder="1"/>
    <xf numFmtId="4" fontId="6" fillId="0" borderId="5" xfId="3" applyNumberFormat="1" applyFont="1" applyBorder="1"/>
    <xf numFmtId="0" fontId="11" fillId="0" borderId="10" xfId="2" applyFont="1" applyBorder="1" applyAlignment="1">
      <alignment horizontal="right"/>
    </xf>
    <xf numFmtId="164" fontId="5" fillId="0" borderId="11" xfId="2" applyNumberFormat="1" applyFont="1" applyBorder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164" fontId="6" fillId="2" borderId="0" xfId="2" applyNumberFormat="1" applyFont="1" applyFill="1"/>
    <xf numFmtId="166" fontId="6" fillId="0" borderId="0" xfId="3" applyNumberFormat="1" applyFont="1"/>
    <xf numFmtId="4" fontId="6" fillId="0" borderId="0" xfId="11" applyNumberFormat="1" applyFont="1" applyFill="1"/>
    <xf numFmtId="49" fontId="9" fillId="3" borderId="8" xfId="2" applyNumberFormat="1" applyFont="1" applyFill="1" applyBorder="1" applyAlignment="1">
      <alignment horizontal="left"/>
    </xf>
    <xf numFmtId="3" fontId="6" fillId="0" borderId="4" xfId="2" applyNumberFormat="1" applyFont="1" applyBorder="1" applyAlignment="1">
      <alignment horizontal="right" vertical="top" readingOrder="1"/>
    </xf>
    <xf numFmtId="167" fontId="6" fillId="0" borderId="4" xfId="2" applyNumberFormat="1" applyFont="1" applyBorder="1"/>
    <xf numFmtId="10" fontId="6" fillId="0" borderId="4" xfId="6" applyNumberFormat="1" applyFont="1" applyFill="1" applyBorder="1" applyAlignment="1"/>
    <xf numFmtId="164" fontId="5" fillId="0" borderId="11" xfId="2" applyNumberFormat="1" applyFont="1" applyBorder="1"/>
    <xf numFmtId="0" fontId="5" fillId="2" borderId="4" xfId="2" applyFont="1" applyFill="1" applyBorder="1" applyAlignment="1">
      <alignment horizontal="left" vertical="top" wrapText="1" readingOrder="1"/>
    </xf>
    <xf numFmtId="4" fontId="5" fillId="0" borderId="7" xfId="2" applyNumberFormat="1" applyFont="1" applyBorder="1" applyAlignment="1">
      <alignment horizontal="center" vertical="top" readingOrder="1"/>
    </xf>
    <xf numFmtId="164" fontId="5" fillId="0" borderId="5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/>
    </xf>
    <xf numFmtId="4" fontId="6" fillId="0" borderId="4" xfId="5" applyNumberFormat="1" applyFont="1" applyFill="1" applyBorder="1" applyAlignment="1">
      <alignment horizontal="right"/>
    </xf>
    <xf numFmtId="164" fontId="6" fillId="0" borderId="4" xfId="5" applyFont="1" applyFill="1" applyBorder="1" applyAlignment="1">
      <alignment horizontal="right"/>
    </xf>
    <xf numFmtId="164" fontId="6" fillId="0" borderId="5" xfId="2" applyNumberFormat="1" applyFont="1" applyBorder="1" applyAlignment="1">
      <alignment horizontal="center" vertical="top" wrapText="1" readingOrder="1"/>
    </xf>
    <xf numFmtId="49" fontId="16" fillId="3" borderId="8" xfId="2" applyNumberFormat="1" applyFont="1" applyFill="1" applyBorder="1" applyAlignment="1">
      <alignment horizontal="center"/>
    </xf>
    <xf numFmtId="166" fontId="6" fillId="0" borderId="0" xfId="2" applyNumberFormat="1" applyFont="1"/>
    <xf numFmtId="164" fontId="5" fillId="0" borderId="6" xfId="2" applyNumberFormat="1" applyFont="1" applyBorder="1" applyAlignment="1">
      <alignment horizontal="right"/>
    </xf>
    <xf numFmtId="4" fontId="5" fillId="0" borderId="4" xfId="5" applyNumberFormat="1" applyFont="1" applyFill="1" applyBorder="1" applyAlignment="1">
      <alignment horizontal="right" vertical="top" wrapText="1" readingOrder="1"/>
    </xf>
    <xf numFmtId="164" fontId="5" fillId="0" borderId="10" xfId="5" applyFont="1" applyFill="1" applyBorder="1" applyAlignment="1">
      <alignment horizontal="center" vertical="top" wrapText="1" readingOrder="1"/>
    </xf>
    <xf numFmtId="164" fontId="5" fillId="0" borderId="5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>
      <alignment horizontal="right" vertical="top" readingOrder="1"/>
    </xf>
    <xf numFmtId="4" fontId="5" fillId="0" borderId="6" xfId="5" applyNumberFormat="1" applyFont="1" applyFill="1" applyBorder="1" applyAlignment="1">
      <alignment horizontal="right"/>
    </xf>
    <xf numFmtId="4" fontId="5" fillId="0" borderId="7" xfId="5" applyNumberFormat="1" applyFont="1" applyFill="1" applyBorder="1" applyAlignment="1">
      <alignment horizontal="right"/>
    </xf>
    <xf numFmtId="164" fontId="5" fillId="0" borderId="5" xfId="5" applyFont="1" applyFill="1" applyBorder="1" applyAlignment="1"/>
    <xf numFmtId="4" fontId="5" fillId="0" borderId="4" xfId="2" applyNumberFormat="1" applyFont="1" applyBorder="1" applyAlignment="1">
      <alignment horizontal="center" readingOrder="1"/>
    </xf>
    <xf numFmtId="4" fontId="5" fillId="0" borderId="4" xfId="2" applyNumberFormat="1" applyFont="1" applyBorder="1" applyAlignment="1">
      <alignment horizontal="right"/>
    </xf>
    <xf numFmtId="164" fontId="5" fillId="0" borderId="5" xfId="2" applyNumberFormat="1" applyFont="1" applyBorder="1"/>
    <xf numFmtId="0" fontId="6" fillId="0" borderId="5" xfId="2" applyFont="1" applyBorder="1" applyAlignment="1">
      <alignment horizontal="left"/>
    </xf>
    <xf numFmtId="4" fontId="6" fillId="0" borderId="4" xfId="2" applyNumberFormat="1" applyFont="1" applyBorder="1" applyAlignment="1">
      <alignment vertical="top" readingOrder="1"/>
    </xf>
    <xf numFmtId="164" fontId="6" fillId="0" borderId="4" xfId="2" applyNumberFormat="1" applyFont="1" applyBorder="1" applyAlignment="1">
      <alignment horizontal="right"/>
    </xf>
    <xf numFmtId="4" fontId="6" fillId="0" borderId="5" xfId="2" applyNumberFormat="1" applyFont="1" applyBorder="1"/>
    <xf numFmtId="15" fontId="6" fillId="0" borderId="0" xfId="3" applyNumberFormat="1" applyFont="1"/>
    <xf numFmtId="164" fontId="5" fillId="0" borderId="4" xfId="2" applyNumberFormat="1" applyFont="1" applyBorder="1" applyAlignment="1">
      <alignment horizontal="right"/>
    </xf>
    <xf numFmtId="4" fontId="6" fillId="0" borderId="4" xfId="2" applyNumberFormat="1" applyFont="1" applyBorder="1" applyAlignment="1">
      <alignment horizontal="center" readingOrder="1"/>
    </xf>
    <xf numFmtId="164" fontId="5" fillId="0" borderId="7" xfId="2" applyNumberFormat="1" applyFont="1" applyBorder="1" applyAlignment="1">
      <alignment horizontal="right"/>
    </xf>
    <xf numFmtId="4" fontId="6" fillId="0" borderId="4" xfId="5" applyNumberFormat="1" applyFont="1" applyFill="1" applyBorder="1" applyAlignment="1">
      <alignment horizontal="right" vertical="top" readingOrder="1"/>
    </xf>
    <xf numFmtId="166" fontId="5" fillId="0" borderId="4" xfId="5" applyNumberFormat="1" applyFont="1" applyFill="1" applyBorder="1" applyAlignment="1">
      <alignment horizontal="right" vertical="top" readingOrder="1"/>
    </xf>
    <xf numFmtId="3" fontId="6" fillId="0" borderId="5" xfId="2" applyNumberFormat="1" applyFont="1" applyBorder="1"/>
    <xf numFmtId="171" fontId="9" fillId="3" borderId="4" xfId="7" applyNumberFormat="1" applyFont="1" applyFill="1" applyBorder="1" applyAlignment="1">
      <alignment horizontal="right"/>
    </xf>
    <xf numFmtId="170" fontId="9" fillId="3" borderId="10" xfId="7" applyNumberFormat="1" applyFont="1" applyFill="1" applyBorder="1" applyAlignment="1">
      <alignment horizontal="right"/>
    </xf>
    <xf numFmtId="3" fontId="5" fillId="0" borderId="16" xfId="2" applyNumberFormat="1" applyFont="1" applyBorder="1"/>
    <xf numFmtId="3" fontId="5" fillId="2" borderId="5" xfId="2" applyNumberFormat="1" applyFont="1" applyFill="1" applyBorder="1"/>
    <xf numFmtId="0" fontId="6" fillId="0" borderId="0" xfId="4" applyFont="1" applyAlignment="1">
      <alignment horizontal="left" vertical="top" readingOrder="1"/>
    </xf>
    <xf numFmtId="0" fontId="8" fillId="3" borderId="13" xfId="4" applyFont="1" applyFill="1" applyBorder="1" applyAlignment="1">
      <alignment horizontal="left"/>
    </xf>
    <xf numFmtId="0" fontId="1" fillId="0" borderId="7" xfId="4" applyBorder="1"/>
    <xf numFmtId="10" fontId="1" fillId="0" borderId="7" xfId="6" applyNumberFormat="1" applyFont="1" applyBorder="1"/>
    <xf numFmtId="0" fontId="8" fillId="3" borderId="17" xfId="4" applyFont="1" applyFill="1" applyBorder="1" applyAlignment="1">
      <alignment horizontal="left"/>
    </xf>
    <xf numFmtId="0" fontId="1" fillId="0" borderId="9" xfId="4" applyBorder="1"/>
    <xf numFmtId="168" fontId="1" fillId="0" borderId="9" xfId="4" applyNumberFormat="1" applyBorder="1"/>
    <xf numFmtId="10" fontId="1" fillId="0" borderId="9" xfId="6" applyNumberFormat="1" applyFont="1" applyBorder="1"/>
    <xf numFmtId="0" fontId="8" fillId="3" borderId="7" xfId="4" applyFont="1" applyFill="1" applyBorder="1" applyAlignment="1">
      <alignment horizontal="left"/>
    </xf>
    <xf numFmtId="0" fontId="8" fillId="3" borderId="0" xfId="4" applyFont="1" applyFill="1" applyAlignment="1">
      <alignment horizontal="left"/>
    </xf>
    <xf numFmtId="168" fontId="1" fillId="0" borderId="0" xfId="4" applyNumberFormat="1"/>
    <xf numFmtId="10" fontId="1" fillId="0" borderId="0" xfId="6" applyNumberFormat="1" applyFont="1" applyBorder="1"/>
    <xf numFmtId="3" fontId="5" fillId="0" borderId="4" xfId="2" applyNumberFormat="1" applyFont="1" applyBorder="1" applyAlignment="1">
      <alignment horizontal="right" vertical="top" readingOrder="1"/>
    </xf>
    <xf numFmtId="4" fontId="5" fillId="0" borderId="4" xfId="5" applyNumberFormat="1" applyFont="1" applyFill="1" applyBorder="1" applyAlignment="1">
      <alignment horizontal="center" vertical="top" wrapText="1" readingOrder="1"/>
    </xf>
    <xf numFmtId="49" fontId="8" fillId="3" borderId="0" xfId="2" applyNumberFormat="1" applyFont="1" applyFill="1" applyAlignment="1">
      <alignment horizontal="left"/>
    </xf>
    <xf numFmtId="10" fontId="8" fillId="3" borderId="0" xfId="6" applyNumberFormat="1" applyFont="1" applyFill="1" applyBorder="1" applyAlignment="1">
      <alignment horizontal="right" vertical="center"/>
    </xf>
    <xf numFmtId="4" fontId="5" fillId="0" borderId="4" xfId="5" applyNumberFormat="1" applyFont="1" applyFill="1" applyBorder="1" applyAlignment="1">
      <alignment horizontal="center" vertical="top" readingOrder="1"/>
    </xf>
    <xf numFmtId="4" fontId="5" fillId="0" borderId="4" xfId="5" applyNumberFormat="1" applyFont="1" applyFill="1" applyBorder="1" applyAlignment="1">
      <alignment horizontal="right"/>
    </xf>
    <xf numFmtId="0" fontId="6" fillId="0" borderId="10" xfId="2" applyFont="1" applyBorder="1" applyAlignment="1">
      <alignment horizontal="left" vertical="top" wrapText="1" readingOrder="1"/>
    </xf>
    <xf numFmtId="3" fontId="5" fillId="0" borderId="4" xfId="2" applyNumberFormat="1" applyFont="1" applyBorder="1" applyAlignment="1">
      <alignment horizontal="right"/>
    </xf>
    <xf numFmtId="0" fontId="6" fillId="0" borderId="4" xfId="2" applyFont="1" applyBorder="1" applyAlignment="1">
      <alignment horizontal="right" vertical="top" readingOrder="1"/>
    </xf>
    <xf numFmtId="3" fontId="6" fillId="0" borderId="4" xfId="2" applyNumberFormat="1" applyFont="1" applyBorder="1" applyAlignment="1">
      <alignment horizontal="right"/>
    </xf>
    <xf numFmtId="0" fontId="6" fillId="0" borderId="10" xfId="2" applyFont="1" applyBorder="1" applyAlignment="1">
      <alignment horizontal="right"/>
    </xf>
    <xf numFmtId="3" fontId="5" fillId="0" borderId="4" xfId="2" applyNumberFormat="1" applyFont="1" applyBorder="1"/>
    <xf numFmtId="4" fontId="6" fillId="0" borderId="4" xfId="5" applyNumberFormat="1" applyFont="1" applyFill="1" applyBorder="1" applyAlignment="1">
      <alignment horizontal="right" vertical="top" wrapText="1" readingOrder="1"/>
    </xf>
    <xf numFmtId="164" fontId="6" fillId="0" borderId="10" xfId="5" applyFont="1" applyFill="1" applyBorder="1" applyAlignment="1">
      <alignment horizontal="right" vertical="top" wrapText="1" readingOrder="1"/>
    </xf>
    <xf numFmtId="0" fontId="6" fillId="0" borderId="10" xfId="5" applyNumberFormat="1" applyFont="1" applyFill="1" applyBorder="1" applyAlignment="1">
      <alignment horizontal="right" vertical="top" wrapText="1" readingOrder="1"/>
    </xf>
    <xf numFmtId="4" fontId="5" fillId="0" borderId="6" xfId="5" applyNumberFormat="1" applyFont="1" applyFill="1" applyBorder="1"/>
    <xf numFmtId="164" fontId="5" fillId="0" borderId="11" xfId="5" applyFont="1" applyFill="1" applyBorder="1"/>
    <xf numFmtId="4" fontId="6" fillId="2" borderId="0" xfId="2" applyNumberFormat="1" applyFont="1" applyFill="1"/>
    <xf numFmtId="49" fontId="17" fillId="3" borderId="18" xfId="0" applyNumberFormat="1" applyFont="1" applyFill="1" applyBorder="1" applyAlignment="1">
      <alignment horizontal="left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18" fillId="3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49" fontId="17" fillId="3" borderId="13" xfId="0" applyNumberFormat="1" applyFont="1" applyFill="1" applyBorder="1" applyAlignment="1">
      <alignment horizontal="center"/>
    </xf>
    <xf numFmtId="49" fontId="17" fillId="3" borderId="13" xfId="0" applyNumberFormat="1" applyFont="1" applyFill="1" applyBorder="1" applyAlignment="1">
      <alignment horizontal="center" wrapText="1"/>
    </xf>
    <xf numFmtId="49" fontId="17" fillId="3" borderId="13" xfId="0" applyNumberFormat="1" applyFont="1" applyFill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49" fontId="20" fillId="3" borderId="13" xfId="0" applyNumberFormat="1" applyFont="1" applyFill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right"/>
    </xf>
    <xf numFmtId="49" fontId="21" fillId="3" borderId="13" xfId="0" applyNumberFormat="1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left"/>
    </xf>
    <xf numFmtId="4" fontId="22" fillId="3" borderId="13" xfId="0" applyNumberFormat="1" applyFont="1" applyFill="1" applyBorder="1" applyAlignment="1">
      <alignment horizontal="right"/>
    </xf>
    <xf numFmtId="0" fontId="22" fillId="3" borderId="13" xfId="0" applyFont="1" applyFill="1" applyBorder="1" applyAlignment="1">
      <alignment horizontal="right"/>
    </xf>
    <xf numFmtId="49" fontId="23" fillId="3" borderId="0" xfId="2" applyNumberFormat="1" applyFont="1" applyFill="1" applyAlignment="1">
      <alignment horizontal="left"/>
    </xf>
    <xf numFmtId="0" fontId="23" fillId="3" borderId="0" xfId="2" applyFont="1" applyFill="1" applyAlignment="1">
      <alignment horizontal="left" vertical="center"/>
    </xf>
    <xf numFmtId="10" fontId="19" fillId="3" borderId="0" xfId="1" applyNumberFormat="1" applyFont="1" applyFill="1" applyAlignment="1">
      <alignment horizontal="left"/>
    </xf>
    <xf numFmtId="171" fontId="17" fillId="3" borderId="13" xfId="0" applyNumberFormat="1" applyFont="1" applyFill="1" applyBorder="1" applyAlignment="1">
      <alignment horizontal="right"/>
    </xf>
    <xf numFmtId="0" fontId="21" fillId="3" borderId="13" xfId="0" applyFont="1" applyFill="1" applyBorder="1" applyAlignment="1">
      <alignment horizontal="right"/>
    </xf>
    <xf numFmtId="0" fontId="4" fillId="0" borderId="0" xfId="2"/>
    <xf numFmtId="0" fontId="5" fillId="0" borderId="4" xfId="2" applyFont="1" applyBorder="1" applyAlignment="1">
      <alignment horizontal="left" vertical="top" wrapText="1" readingOrder="1"/>
    </xf>
    <xf numFmtId="49" fontId="21" fillId="3" borderId="0" xfId="0" applyNumberFormat="1" applyFont="1" applyFill="1" applyAlignment="1">
      <alignment horizontal="left"/>
    </xf>
    <xf numFmtId="3" fontId="6" fillId="0" borderId="10" xfId="2" applyNumberFormat="1" applyFont="1" applyBorder="1" applyAlignment="1">
      <alignment horizontal="right" vertical="top" readingOrder="1"/>
    </xf>
    <xf numFmtId="10" fontId="6" fillId="0" borderId="0" xfId="1" applyNumberFormat="1" applyFont="1" applyFill="1"/>
    <xf numFmtId="4" fontId="5" fillId="0" borderId="4" xfId="2" applyNumberFormat="1" applyFont="1" applyBorder="1" applyAlignment="1">
      <alignment vertical="top" readingOrder="1"/>
    </xf>
    <xf numFmtId="0" fontId="6" fillId="0" borderId="10" xfId="2" applyFont="1" applyBorder="1" applyAlignment="1">
      <alignment horizontal="right" wrapText="1" readingOrder="1"/>
    </xf>
    <xf numFmtId="0" fontId="5" fillId="2" borderId="4" xfId="2" applyFont="1" applyFill="1" applyBorder="1"/>
    <xf numFmtId="164" fontId="5" fillId="2" borderId="5" xfId="2" applyNumberFormat="1" applyFont="1" applyFill="1" applyBorder="1" applyAlignment="1">
      <alignment horizontal="left"/>
    </xf>
    <xf numFmtId="164" fontId="5" fillId="2" borderId="0" xfId="2" applyNumberFormat="1" applyFont="1" applyFill="1" applyAlignment="1">
      <alignment horizontal="left"/>
    </xf>
    <xf numFmtId="0" fontId="6" fillId="0" borderId="1" xfId="3" applyFont="1" applyBorder="1"/>
    <xf numFmtId="164" fontId="6" fillId="0" borderId="0" xfId="9" applyFont="1" applyFill="1"/>
    <xf numFmtId="0" fontId="6" fillId="0" borderId="4" xfId="3" applyFont="1" applyBorder="1"/>
    <xf numFmtId="0" fontId="6" fillId="2" borderId="5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center" vertical="top" readingOrder="1"/>
    </xf>
    <xf numFmtId="4" fontId="5" fillId="2" borderId="4" xfId="2" applyNumberFormat="1" applyFont="1" applyFill="1" applyBorder="1" applyAlignment="1">
      <alignment horizontal="center" vertical="top" readingOrder="1"/>
    </xf>
    <xf numFmtId="0" fontId="5" fillId="2" borderId="10" xfId="2" applyFont="1" applyFill="1" applyBorder="1" applyAlignment="1">
      <alignment horizontal="center" vertical="top" wrapText="1" readingOrder="1"/>
    </xf>
    <xf numFmtId="0" fontId="5" fillId="2" borderId="10" xfId="2" applyFont="1" applyFill="1" applyBorder="1" applyAlignment="1">
      <alignment horizontal="left"/>
    </xf>
    <xf numFmtId="0" fontId="5" fillId="0" borderId="10" xfId="2" applyFont="1" applyBorder="1" applyAlignment="1">
      <alignment horizontal="left"/>
    </xf>
    <xf numFmtId="166" fontId="5" fillId="0" borderId="4" xfId="5" applyNumberFormat="1" applyFont="1" applyFill="1" applyBorder="1" applyAlignment="1">
      <alignment horizontal="center" vertical="top" readingOrder="1"/>
    </xf>
    <xf numFmtId="166" fontId="6" fillId="0" borderId="4" xfId="5" applyNumberFormat="1" applyFont="1" applyFill="1" applyBorder="1" applyAlignment="1">
      <alignment horizontal="right" vertical="top" readingOrder="1"/>
    </xf>
    <xf numFmtId="4" fontId="11" fillId="0" borderId="4" xfId="2" applyNumberFormat="1" applyFont="1" applyBorder="1" applyAlignment="1">
      <alignment horizontal="right"/>
    </xf>
    <xf numFmtId="0" fontId="11" fillId="0" borderId="10" xfId="5" applyNumberFormat="1" applyFont="1" applyFill="1" applyBorder="1" applyAlignment="1" applyProtection="1">
      <alignment horizontal="right"/>
    </xf>
    <xf numFmtId="164" fontId="11" fillId="0" borderId="10" xfId="5" applyFont="1" applyFill="1" applyBorder="1" applyAlignment="1" applyProtection="1">
      <alignment horizontal="center"/>
    </xf>
    <xf numFmtId="167" fontId="6" fillId="0" borderId="0" xfId="3" applyNumberFormat="1" applyFont="1"/>
    <xf numFmtId="164" fontId="6" fillId="0" borderId="0" xfId="4" applyNumberFormat="1" applyFont="1" applyAlignment="1">
      <alignment horizontal="left"/>
    </xf>
    <xf numFmtId="0" fontId="5" fillId="2" borderId="14" xfId="2" applyFont="1" applyFill="1" applyBorder="1" applyAlignment="1">
      <alignment horizontal="center" vertical="top" wrapText="1" readingOrder="1"/>
    </xf>
    <xf numFmtId="0" fontId="5" fillId="0" borderId="5" xfId="2" applyFont="1" applyBorder="1" applyAlignment="1">
      <alignment horizontal="center" vertical="top" wrapText="1" readingOrder="1"/>
    </xf>
    <xf numFmtId="164" fontId="6" fillId="0" borderId="5" xfId="2" applyNumberFormat="1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10" fontId="6" fillId="0" borderId="0" xfId="6" applyNumberFormat="1" applyFont="1" applyFill="1"/>
    <xf numFmtId="0" fontId="5" fillId="2" borderId="19" xfId="2" applyFont="1" applyFill="1" applyBorder="1" applyAlignment="1">
      <alignment horizontal="left" vertical="top" readingOrder="1"/>
    </xf>
    <xf numFmtId="0" fontId="5" fillId="2" borderId="20" xfId="2" applyFont="1" applyFill="1" applyBorder="1" applyAlignment="1">
      <alignment horizontal="left" vertical="top"/>
    </xf>
    <xf numFmtId="4" fontId="6" fillId="2" borderId="20" xfId="2" applyNumberFormat="1" applyFont="1" applyFill="1" applyBorder="1" applyAlignment="1">
      <alignment vertical="top"/>
    </xf>
    <xf numFmtId="0" fontId="6" fillId="2" borderId="20" xfId="2" applyFont="1" applyFill="1" applyBorder="1" applyAlignment="1">
      <alignment vertical="top"/>
    </xf>
    <xf numFmtId="2" fontId="6" fillId="2" borderId="20" xfId="2" applyNumberFormat="1" applyFont="1" applyFill="1" applyBorder="1" applyAlignment="1">
      <alignment vertical="top"/>
    </xf>
    <xf numFmtId="0" fontId="6" fillId="2" borderId="21" xfId="2" applyFont="1" applyFill="1" applyBorder="1" applyAlignment="1">
      <alignment horizontal="left" vertical="top"/>
    </xf>
    <xf numFmtId="0" fontId="6" fillId="5" borderId="0" xfId="3" applyFont="1" applyFill="1"/>
    <xf numFmtId="0" fontId="12" fillId="5" borderId="0" xfId="10" applyFill="1"/>
    <xf numFmtId="0" fontId="12" fillId="0" borderId="0" xfId="10"/>
    <xf numFmtId="0" fontId="5" fillId="2" borderId="22" xfId="2" applyFont="1" applyFill="1" applyBorder="1" applyAlignment="1">
      <alignment horizontal="left" vertical="top" readingOrder="1"/>
    </xf>
    <xf numFmtId="2" fontId="5" fillId="2" borderId="0" xfId="2" applyNumberFormat="1" applyFont="1" applyFill="1" applyAlignment="1">
      <alignment horizontal="left" vertical="top"/>
    </xf>
    <xf numFmtId="0" fontId="5" fillId="2" borderId="23" xfId="2" applyFont="1" applyFill="1" applyBorder="1" applyAlignment="1">
      <alignment horizontal="left" vertical="top"/>
    </xf>
    <xf numFmtId="2" fontId="5" fillId="2" borderId="0" xfId="2" applyNumberFormat="1" applyFont="1" applyFill="1" applyAlignment="1">
      <alignment horizontal="left" vertical="top" readingOrder="1"/>
    </xf>
    <xf numFmtId="0" fontId="5" fillId="2" borderId="23" xfId="2" applyFont="1" applyFill="1" applyBorder="1" applyAlignment="1">
      <alignment horizontal="left" vertical="top" readingOrder="1"/>
    </xf>
    <xf numFmtId="0" fontId="12" fillId="0" borderId="7" xfId="10" applyBorder="1"/>
    <xf numFmtId="0" fontId="24" fillId="0" borderId="0" xfId="12" applyFill="1" applyBorder="1" applyAlignment="1">
      <alignment vertical="top" wrapText="1" readingOrder="1"/>
    </xf>
    <xf numFmtId="0" fontId="12" fillId="4" borderId="4" xfId="10" applyFill="1" applyBorder="1"/>
    <xf numFmtId="0" fontId="12" fillId="0" borderId="0" xfId="10" applyAlignment="1">
      <alignment wrapText="1"/>
    </xf>
    <xf numFmtId="0" fontId="6" fillId="0" borderId="4" xfId="4" applyFont="1" applyBorder="1" applyAlignment="1">
      <alignment vertical="top" readingOrder="1"/>
    </xf>
    <xf numFmtId="0" fontId="6" fillId="0" borderId="0" xfId="4" applyFont="1" applyAlignment="1">
      <alignment vertical="top" readingOrder="1"/>
    </xf>
    <xf numFmtId="0" fontId="6" fillId="0" borderId="5" xfId="4" applyFont="1" applyBorder="1" applyAlignment="1">
      <alignment vertical="top" readingOrder="1"/>
    </xf>
    <xf numFmtId="0" fontId="6" fillId="0" borderId="4" xfId="10" applyFont="1" applyBorder="1" applyAlignment="1">
      <alignment horizontal="left" vertical="top"/>
    </xf>
    <xf numFmtId="0" fontId="6" fillId="0" borderId="0" xfId="10" applyFont="1" applyAlignment="1">
      <alignment horizontal="left" vertical="top" readingOrder="1"/>
    </xf>
    <xf numFmtId="2" fontId="6" fillId="0" borderId="0" xfId="10" applyNumberFormat="1" applyFont="1" applyAlignment="1">
      <alignment horizontal="left" vertical="top" readingOrder="1"/>
    </xf>
    <xf numFmtId="3" fontId="6" fillId="2" borderId="20" xfId="2" applyNumberFormat="1" applyFont="1" applyFill="1" applyBorder="1" applyAlignment="1">
      <alignment vertical="top"/>
    </xf>
    <xf numFmtId="3" fontId="5" fillId="2" borderId="0" xfId="2" applyNumberFormat="1" applyFont="1" applyFill="1" applyAlignment="1">
      <alignment horizontal="left" vertical="top"/>
    </xf>
    <xf numFmtId="0" fontId="6" fillId="2" borderId="23" xfId="2" applyFont="1" applyFill="1" applyBorder="1" applyAlignment="1">
      <alignment horizontal="left" vertical="top"/>
    </xf>
    <xf numFmtId="3" fontId="5" fillId="2" borderId="0" xfId="2" applyNumberFormat="1" applyFont="1" applyFill="1" applyAlignment="1">
      <alignment horizontal="left" vertical="top" readingOrder="1"/>
    </xf>
    <xf numFmtId="0" fontId="5" fillId="2" borderId="24" xfId="2" applyFont="1" applyFill="1" applyBorder="1" applyAlignment="1">
      <alignment horizontal="center" vertical="top" readingOrder="1"/>
    </xf>
    <xf numFmtId="3" fontId="5" fillId="2" borderId="6" xfId="2" applyNumberFormat="1" applyFont="1" applyFill="1" applyBorder="1" applyAlignment="1">
      <alignment horizontal="center" vertical="top" readingOrder="1"/>
    </xf>
    <xf numFmtId="2" fontId="5" fillId="2" borderId="7" xfId="2" applyNumberFormat="1" applyFont="1" applyFill="1" applyBorder="1" applyAlignment="1">
      <alignment horizontal="center" vertical="top" wrapText="1" readingOrder="1"/>
    </xf>
    <xf numFmtId="2" fontId="5" fillId="2" borderId="6" xfId="2" applyNumberFormat="1" applyFont="1" applyFill="1" applyBorder="1" applyAlignment="1">
      <alignment horizontal="center" vertical="top" wrapText="1" readingOrder="1"/>
    </xf>
    <xf numFmtId="0" fontId="5" fillId="2" borderId="25" xfId="2" applyFont="1" applyFill="1" applyBorder="1" applyAlignment="1">
      <alignment horizontal="center" vertical="top" readingOrder="1"/>
    </xf>
    <xf numFmtId="0" fontId="5" fillId="2" borderId="22" xfId="2" applyFont="1" applyFill="1" applyBorder="1"/>
    <xf numFmtId="3" fontId="5" fillId="2" borderId="4" xfId="2" applyNumberFormat="1" applyFont="1" applyFill="1" applyBorder="1" applyAlignment="1">
      <alignment horizontal="center" vertical="top" readingOrder="1"/>
    </xf>
    <xf numFmtId="0" fontId="6" fillId="2" borderId="22" xfId="2" applyFont="1" applyFill="1" applyBorder="1"/>
    <xf numFmtId="0" fontId="6" fillId="2" borderId="4" xfId="2" applyFont="1" applyFill="1" applyBorder="1" applyAlignment="1">
      <alignment horizontal="center" vertical="top" readingOrder="1"/>
    </xf>
    <xf numFmtId="3" fontId="6" fillId="2" borderId="4" xfId="2" applyNumberFormat="1" applyFont="1" applyFill="1" applyBorder="1" applyAlignment="1">
      <alignment horizontal="right" vertical="top" readingOrder="1"/>
    </xf>
    <xf numFmtId="0" fontId="6" fillId="2" borderId="4" xfId="2" applyFont="1" applyFill="1" applyBorder="1" applyAlignment="1">
      <alignment horizontal="right" vertical="top" readingOrder="1"/>
    </xf>
    <xf numFmtId="166" fontId="6" fillId="2" borderId="4" xfId="9" applyNumberFormat="1" applyFont="1" applyFill="1" applyBorder="1" applyAlignment="1">
      <alignment horizontal="right"/>
    </xf>
    <xf numFmtId="4" fontId="6" fillId="2" borderId="4" xfId="2" applyNumberFormat="1" applyFont="1" applyFill="1" applyBorder="1"/>
    <xf numFmtId="4" fontId="6" fillId="2" borderId="10" xfId="2" applyNumberFormat="1" applyFont="1" applyFill="1" applyBorder="1"/>
    <xf numFmtId="4" fontId="12" fillId="5" borderId="0" xfId="10" applyNumberFormat="1" applyFill="1"/>
    <xf numFmtId="2" fontId="12" fillId="5" borderId="0" xfId="10" applyNumberFormat="1" applyFill="1"/>
    <xf numFmtId="4" fontId="25" fillId="0" borderId="22" xfId="2" applyNumberFormat="1" applyFont="1" applyBorder="1"/>
    <xf numFmtId="3" fontId="6" fillId="2" borderId="4" xfId="2" applyNumberFormat="1" applyFont="1" applyFill="1" applyBorder="1" applyAlignment="1">
      <alignment horizontal="center" vertical="top" readingOrder="1"/>
    </xf>
    <xf numFmtId="4" fontId="5" fillId="2" borderId="6" xfId="9" applyNumberFormat="1" applyFont="1" applyFill="1" applyBorder="1"/>
    <xf numFmtId="4" fontId="5" fillId="2" borderId="10" xfId="9" applyNumberFormat="1" applyFont="1" applyFill="1" applyBorder="1"/>
    <xf numFmtId="49" fontId="9" fillId="3" borderId="0" xfId="10" applyNumberFormat="1" applyFont="1" applyFill="1" applyAlignment="1">
      <alignment horizontal="right"/>
    </xf>
    <xf numFmtId="0" fontId="25" fillId="2" borderId="22" xfId="2" applyFont="1" applyFill="1" applyBorder="1"/>
    <xf numFmtId="4" fontId="5" fillId="2" borderId="4" xfId="9" applyNumberFormat="1" applyFont="1" applyFill="1" applyBorder="1"/>
    <xf numFmtId="4" fontId="5" fillId="2" borderId="1" xfId="9" applyNumberFormat="1" applyFont="1" applyFill="1" applyBorder="1"/>
    <xf numFmtId="0" fontId="11" fillId="2" borderId="22" xfId="2" applyFont="1" applyFill="1" applyBorder="1"/>
    <xf numFmtId="4" fontId="6" fillId="2" borderId="4" xfId="9" applyNumberFormat="1" applyFont="1" applyFill="1" applyBorder="1"/>
    <xf numFmtId="4" fontId="6" fillId="2" borderId="10" xfId="9" applyNumberFormat="1" applyFont="1" applyFill="1" applyBorder="1"/>
    <xf numFmtId="10" fontId="6" fillId="5" borderId="0" xfId="1" applyNumberFormat="1" applyFont="1" applyFill="1"/>
    <xf numFmtId="4" fontId="6" fillId="2" borderId="12" xfId="9" applyNumberFormat="1" applyFont="1" applyFill="1" applyBorder="1"/>
    <xf numFmtId="3" fontId="6" fillId="2" borderId="4" xfId="9" applyNumberFormat="1" applyFont="1" applyFill="1" applyBorder="1" applyAlignment="1"/>
    <xf numFmtId="164" fontId="6" fillId="2" borderId="4" xfId="2" applyNumberFormat="1" applyFont="1" applyFill="1" applyBorder="1"/>
    <xf numFmtId="164" fontId="6" fillId="2" borderId="10" xfId="9" applyFont="1" applyFill="1" applyBorder="1" applyAlignment="1"/>
    <xf numFmtId="164" fontId="6" fillId="2" borderId="23" xfId="2" applyNumberFormat="1" applyFont="1" applyFill="1" applyBorder="1" applyAlignment="1">
      <alignment horizontal="left"/>
    </xf>
    <xf numFmtId="164" fontId="6" fillId="5" borderId="0" xfId="3" applyNumberFormat="1" applyFont="1" applyFill="1"/>
    <xf numFmtId="4" fontId="6" fillId="2" borderId="4" xfId="9" applyNumberFormat="1" applyFont="1" applyFill="1" applyBorder="1" applyAlignment="1"/>
    <xf numFmtId="0" fontId="6" fillId="2" borderId="10" xfId="2" applyFont="1" applyFill="1" applyBorder="1"/>
    <xf numFmtId="164" fontId="6" fillId="2" borderId="26" xfId="2" applyNumberFormat="1" applyFont="1" applyFill="1" applyBorder="1" applyAlignment="1">
      <alignment horizontal="left"/>
    </xf>
    <xf numFmtId="0" fontId="5" fillId="2" borderId="27" xfId="2" applyFont="1" applyFill="1" applyBorder="1"/>
    <xf numFmtId="0" fontId="5" fillId="2" borderId="11" xfId="2" applyFont="1" applyFill="1" applyBorder="1"/>
    <xf numFmtId="3" fontId="5" fillId="2" borderId="11" xfId="2" applyNumberFormat="1" applyFont="1" applyFill="1" applyBorder="1"/>
    <xf numFmtId="3" fontId="5" fillId="2" borderId="6" xfId="9" applyNumberFormat="1" applyFont="1" applyFill="1" applyBorder="1"/>
    <xf numFmtId="4" fontId="5" fillId="2" borderId="11" xfId="9" applyNumberFormat="1" applyFont="1" applyFill="1" applyBorder="1"/>
    <xf numFmtId="0" fontId="5" fillId="2" borderId="28" xfId="2" applyFont="1" applyFill="1" applyBorder="1" applyAlignment="1">
      <alignment horizontal="left"/>
    </xf>
    <xf numFmtId="164" fontId="5" fillId="2" borderId="0" xfId="9" applyFont="1" applyFill="1" applyBorder="1"/>
    <xf numFmtId="2" fontId="5" fillId="2" borderId="0" xfId="2" applyNumberFormat="1" applyFont="1" applyFill="1"/>
    <xf numFmtId="2" fontId="5" fillId="2" borderId="23" xfId="2" applyNumberFormat="1" applyFont="1" applyFill="1" applyBorder="1" applyAlignment="1">
      <alignment horizontal="left"/>
    </xf>
    <xf numFmtId="4" fontId="6" fillId="5" borderId="0" xfId="3" applyNumberFormat="1" applyFont="1" applyFill="1"/>
    <xf numFmtId="0" fontId="6" fillId="0" borderId="22" xfId="4" applyFont="1" applyBorder="1" applyAlignment="1">
      <alignment horizontal="left"/>
    </xf>
    <xf numFmtId="0" fontId="6" fillId="0" borderId="23" xfId="4" applyFont="1" applyBorder="1" applyAlignment="1">
      <alignment horizontal="left"/>
    </xf>
    <xf numFmtId="3" fontId="12" fillId="5" borderId="0" xfId="10" applyNumberForma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5" fillId="0" borderId="4" xfId="2" applyFont="1" applyBorder="1" applyAlignment="1">
      <alignment horizontal="left" vertical="top" wrapText="1" readingOrder="1"/>
    </xf>
    <xf numFmtId="0" fontId="5" fillId="0" borderId="0" xfId="2" applyFont="1" applyAlignment="1">
      <alignment horizontal="left" vertical="top" wrapText="1" readingOrder="1"/>
    </xf>
    <xf numFmtId="0" fontId="5" fillId="0" borderId="5" xfId="2" applyFont="1" applyBorder="1" applyAlignment="1">
      <alignment horizontal="left" vertical="top" wrapText="1" readingOrder="1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0" fillId="0" borderId="7" xfId="0" applyBorder="1" applyAlignment="1">
      <alignment wrapText="1"/>
    </xf>
    <xf numFmtId="0" fontId="13" fillId="0" borderId="0" xfId="8" applyFill="1" applyBorder="1" applyAlignment="1">
      <alignment horizontal="center" vertical="top" wrapText="1" readingOrder="1"/>
    </xf>
    <xf numFmtId="0" fontId="5" fillId="2" borderId="4" xfId="2" applyFont="1" applyFill="1" applyBorder="1" applyAlignment="1">
      <alignment horizontal="left" vertical="top" wrapText="1" readingOrder="1"/>
    </xf>
    <xf numFmtId="0" fontId="5" fillId="2" borderId="0" xfId="2" applyFont="1" applyFill="1" applyAlignment="1">
      <alignment horizontal="left" vertical="top" wrapText="1" readingOrder="1"/>
    </xf>
    <xf numFmtId="0" fontId="5" fillId="2" borderId="5" xfId="2" applyFont="1" applyFill="1" applyBorder="1" applyAlignment="1">
      <alignment horizontal="left" vertical="top" wrapText="1" readingOrder="1"/>
    </xf>
    <xf numFmtId="0" fontId="14" fillId="0" borderId="0" xfId="0" applyFont="1" applyAlignment="1">
      <alignment horizontal="left" vertical="top" wrapText="1"/>
    </xf>
    <xf numFmtId="0" fontId="2" fillId="0" borderId="7" xfId="4" applyFont="1" applyBorder="1" applyAlignment="1">
      <alignment horizontal="center"/>
    </xf>
    <xf numFmtId="0" fontId="5" fillId="0" borderId="7" xfId="4" applyFont="1" applyBorder="1" applyAlignment="1">
      <alignment horizontal="center" vertical="top" readingOrder="1"/>
    </xf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13" fillId="0" borderId="4" xfId="8" applyFill="1" applyBorder="1" applyAlignment="1">
      <alignment horizontal="center" vertical="top" wrapText="1" readingOrder="1"/>
    </xf>
    <xf numFmtId="0" fontId="12" fillId="0" borderId="0" xfId="10"/>
    <xf numFmtId="0" fontId="12" fillId="0" borderId="5" xfId="10" applyBorder="1"/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6" fillId="0" borderId="4" xfId="4" applyNumberFormat="1" applyFont="1" applyBorder="1" applyAlignment="1">
      <alignment horizontal="left"/>
    </xf>
    <xf numFmtId="0" fontId="14" fillId="0" borderId="0" xfId="10" applyFont="1" applyAlignment="1">
      <alignment horizontal="left" vertical="top" wrapText="1"/>
    </xf>
    <xf numFmtId="0" fontId="12" fillId="0" borderId="7" xfId="10" applyBorder="1" applyAlignment="1">
      <alignment wrapText="1"/>
    </xf>
    <xf numFmtId="0" fontId="6" fillId="0" borderId="22" xfId="4" applyFont="1" applyBorder="1" applyAlignment="1">
      <alignment horizontal="left"/>
    </xf>
    <xf numFmtId="0" fontId="6" fillId="0" borderId="23" xfId="4" applyFont="1" applyBorder="1" applyAlignment="1">
      <alignment horizontal="left"/>
    </xf>
    <xf numFmtId="0" fontId="0" fillId="5" borderId="0" xfId="0" applyFill="1"/>
    <xf numFmtId="0" fontId="5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/>
    </xf>
    <xf numFmtId="2" fontId="5" fillId="2" borderId="0" xfId="2" applyNumberFormat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readingOrder="1"/>
    </xf>
    <xf numFmtId="3" fontId="5" fillId="2" borderId="0" xfId="2" applyNumberFormat="1" applyFont="1" applyFill="1" applyBorder="1" applyAlignment="1">
      <alignment horizontal="left" vertical="top" readingOrder="1"/>
    </xf>
    <xf numFmtId="2" fontId="5" fillId="2" borderId="0" xfId="2" applyNumberFormat="1" applyFont="1" applyFill="1" applyBorder="1" applyAlignment="1">
      <alignment horizontal="left" vertical="top" readingOrder="1"/>
    </xf>
    <xf numFmtId="0" fontId="5" fillId="0" borderId="6" xfId="2" applyNumberFormat="1" applyFont="1" applyFill="1" applyBorder="1" applyAlignment="1">
      <alignment horizontal="center" vertical="top" wrapText="1" readingOrder="1"/>
    </xf>
    <xf numFmtId="0" fontId="5" fillId="0" borderId="4" xfId="2" applyNumberFormat="1" applyFont="1" applyFill="1" applyBorder="1" applyAlignment="1">
      <alignment horizontal="center" vertical="top" wrapText="1" readingOrder="1"/>
    </xf>
    <xf numFmtId="2" fontId="5" fillId="2" borderId="10" xfId="2" applyNumberFormat="1" applyFont="1" applyFill="1" applyBorder="1" applyAlignment="1">
      <alignment horizontal="center" vertical="top" wrapText="1" readingOrder="1"/>
    </xf>
    <xf numFmtId="2" fontId="5" fillId="2" borderId="4" xfId="2" applyNumberFormat="1" applyFont="1" applyFill="1" applyBorder="1" applyAlignment="1">
      <alignment horizontal="center" vertical="top" wrapText="1" readingOrder="1"/>
    </xf>
    <xf numFmtId="0" fontId="5" fillId="2" borderId="26" xfId="2" applyFont="1" applyFill="1" applyBorder="1" applyAlignment="1">
      <alignment horizontal="center" vertical="top" readingOrder="1"/>
    </xf>
    <xf numFmtId="0" fontId="6" fillId="0" borderId="4" xfId="2" applyNumberFormat="1" applyFont="1" applyFill="1" applyBorder="1" applyAlignment="1">
      <alignment horizontal="right" vertical="top" wrapText="1" readingOrder="1"/>
    </xf>
    <xf numFmtId="4" fontId="6" fillId="2" borderId="10" xfId="2" applyNumberFormat="1" applyFont="1" applyFill="1" applyBorder="1" applyAlignment="1"/>
    <xf numFmtId="4" fontId="6" fillId="2" borderId="4" xfId="2" applyNumberFormat="1" applyFont="1" applyFill="1" applyBorder="1" applyAlignment="1"/>
    <xf numFmtId="0" fontId="6" fillId="2" borderId="26" xfId="2" applyFont="1" applyFill="1" applyBorder="1" applyAlignment="1">
      <alignment horizontal="center" vertical="top" readingOrder="1"/>
    </xf>
    <xf numFmtId="4" fontId="25" fillId="0" borderId="22" xfId="2" applyNumberFormat="1" applyFont="1" applyFill="1" applyBorder="1"/>
    <xf numFmtId="4" fontId="25" fillId="0" borderId="6" xfId="2" applyNumberFormat="1" applyFont="1" applyFill="1" applyBorder="1" applyAlignment="1"/>
    <xf numFmtId="4" fontId="25" fillId="0" borderId="4" xfId="2" applyNumberFormat="1" applyFont="1" applyFill="1" applyBorder="1" applyAlignment="1"/>
    <xf numFmtId="4" fontId="11" fillId="0" borderId="22" xfId="2" applyNumberFormat="1" applyFont="1" applyFill="1" applyBorder="1"/>
    <xf numFmtId="4" fontId="11" fillId="0" borderId="4" xfId="2" applyNumberFormat="1" applyFont="1" applyFill="1" applyBorder="1" applyAlignment="1"/>
    <xf numFmtId="0" fontId="5" fillId="0" borderId="22" xfId="2" applyFont="1" applyFill="1" applyBorder="1"/>
    <xf numFmtId="0" fontId="5" fillId="0" borderId="4" xfId="2" applyFont="1" applyFill="1" applyBorder="1"/>
    <xf numFmtId="166" fontId="6" fillId="2" borderId="4" xfId="9" applyNumberFormat="1" applyFont="1" applyFill="1" applyBorder="1" applyAlignment="1"/>
    <xf numFmtId="4" fontId="5" fillId="0" borderId="6" xfId="2" applyNumberFormat="1" applyFont="1" applyFill="1" applyBorder="1" applyAlignment="1"/>
    <xf numFmtId="4" fontId="5" fillId="0" borderId="4" xfId="2" applyNumberFormat="1" applyFont="1" applyFill="1" applyBorder="1" applyAlignment="1"/>
    <xf numFmtId="0" fontId="6" fillId="2" borderId="10" xfId="2" applyNumberFormat="1" applyFont="1" applyFill="1" applyBorder="1" applyAlignment="1"/>
    <xf numFmtId="0" fontId="5" fillId="2" borderId="0" xfId="2" applyFont="1" applyFill="1" applyBorder="1"/>
    <xf numFmtId="3" fontId="5" fillId="2" borderId="0" xfId="2" applyNumberFormat="1" applyFont="1" applyFill="1" applyBorder="1"/>
    <xf numFmtId="2" fontId="5" fillId="2" borderId="0" xfId="2" applyNumberFormat="1" applyFont="1" applyFill="1" applyBorder="1" applyAlignment="1"/>
    <xf numFmtId="0" fontId="6" fillId="0" borderId="22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23" xfId="4" applyFont="1" applyFill="1" applyBorder="1" applyAlignment="1">
      <alignment horizontal="left"/>
    </xf>
    <xf numFmtId="0" fontId="6" fillId="0" borderId="22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23" xfId="4" applyFont="1" applyFill="1" applyBorder="1" applyAlignment="1">
      <alignment horizontal="left"/>
    </xf>
    <xf numFmtId="0" fontId="6" fillId="5" borderId="0" xfId="3" applyFont="1" applyFill="1" applyAlignment="1">
      <alignment horizontal="left"/>
    </xf>
    <xf numFmtId="3" fontId="0" fillId="5" borderId="0" xfId="0" applyNumberFormat="1" applyFill="1"/>
  </cellXfs>
  <cellStyles count="13">
    <cellStyle name="Comma 2" xfId="5"/>
    <cellStyle name="Comma 3" xfId="9"/>
    <cellStyle name="Comma 3 2" xfId="11"/>
    <cellStyle name="Hyperlink" xfId="8" builtinId="8"/>
    <cellStyle name="Hyperlink 2" xfId="12"/>
    <cellStyle name="Normal" xfId="0" builtinId="0"/>
    <cellStyle name="Normal 2" xfId="2"/>
    <cellStyle name="Normal 3" xfId="4"/>
    <cellStyle name="Normal 3 2" xfId="10"/>
    <cellStyle name="Normal 4" xfId="7"/>
    <cellStyle name="Normal_PORTFOLIOS AS ON 30 Sep 2011" xfId="3"/>
    <cellStyle name="Percent" xfId="1" builtinId="5"/>
    <cellStyle name="Percent 2" xfId="6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GridLines="0" tabSelected="1" view="pageBreakPreview" topLeftCell="B3" zoomScaleNormal="100" zoomScaleSheetLayoutView="100" workbookViewId="0">
      <selection activeCell="B12" sqref="B12"/>
    </sheetView>
  </sheetViews>
  <sheetFormatPr defaultRowHeight="15" x14ac:dyDescent="0.25"/>
  <cols>
    <col min="1" max="1" width="9.140625" style="70" hidden="1" customWidth="1"/>
    <col min="2" max="2" width="74" style="70" customWidth="1"/>
    <col min="3" max="3" width="17.28515625" style="70" customWidth="1"/>
    <col min="4" max="4" width="18.42578125" style="70" customWidth="1"/>
    <col min="5" max="5" width="23" style="70" customWidth="1"/>
    <col min="6" max="7" width="15.42578125" style="70" customWidth="1"/>
    <col min="8" max="8" width="16" style="74" bestFit="1" customWidth="1"/>
    <col min="9" max="9" width="15.140625" style="1" bestFit="1" customWidth="1"/>
    <col min="10" max="10" width="19.140625" style="2" bestFit="1" customWidth="1"/>
    <col min="11" max="11" width="9.42578125" style="70" bestFit="1" customWidth="1"/>
    <col min="12" max="256" width="9.140625" style="70"/>
    <col min="257" max="257" width="0" style="70" hidden="1" customWidth="1"/>
    <col min="258" max="258" width="74" style="70" customWidth="1"/>
    <col min="259" max="259" width="17.28515625" style="70" customWidth="1"/>
    <col min="260" max="260" width="18.42578125" style="70" customWidth="1"/>
    <col min="261" max="261" width="23" style="70" customWidth="1"/>
    <col min="262" max="263" width="15.42578125" style="70" customWidth="1"/>
    <col min="264" max="264" width="16" style="70" bestFit="1" customWidth="1"/>
    <col min="265" max="265" width="15.140625" style="70" bestFit="1" customWidth="1"/>
    <col min="266" max="266" width="19.140625" style="70" bestFit="1" customWidth="1"/>
    <col min="267" max="267" width="9.42578125" style="70" bestFit="1" customWidth="1"/>
    <col min="268" max="512" width="9.140625" style="70"/>
    <col min="513" max="513" width="0" style="70" hidden="1" customWidth="1"/>
    <col min="514" max="514" width="74" style="70" customWidth="1"/>
    <col min="515" max="515" width="17.28515625" style="70" customWidth="1"/>
    <col min="516" max="516" width="18.42578125" style="70" customWidth="1"/>
    <col min="517" max="517" width="23" style="70" customWidth="1"/>
    <col min="518" max="519" width="15.42578125" style="70" customWidth="1"/>
    <col min="520" max="520" width="16" style="70" bestFit="1" customWidth="1"/>
    <col min="521" max="521" width="15.140625" style="70" bestFit="1" customWidth="1"/>
    <col min="522" max="522" width="19.140625" style="70" bestFit="1" customWidth="1"/>
    <col min="523" max="523" width="9.42578125" style="70" bestFit="1" customWidth="1"/>
    <col min="524" max="768" width="9.140625" style="70"/>
    <col min="769" max="769" width="0" style="70" hidden="1" customWidth="1"/>
    <col min="770" max="770" width="74" style="70" customWidth="1"/>
    <col min="771" max="771" width="17.28515625" style="70" customWidth="1"/>
    <col min="772" max="772" width="18.42578125" style="70" customWidth="1"/>
    <col min="773" max="773" width="23" style="70" customWidth="1"/>
    <col min="774" max="775" width="15.42578125" style="70" customWidth="1"/>
    <col min="776" max="776" width="16" style="70" bestFit="1" customWidth="1"/>
    <col min="777" max="777" width="15.140625" style="70" bestFit="1" customWidth="1"/>
    <col min="778" max="778" width="19.140625" style="70" bestFit="1" customWidth="1"/>
    <col min="779" max="779" width="9.42578125" style="70" bestFit="1" customWidth="1"/>
    <col min="780" max="1024" width="9.140625" style="70"/>
    <col min="1025" max="1025" width="0" style="70" hidden="1" customWidth="1"/>
    <col min="1026" max="1026" width="74" style="70" customWidth="1"/>
    <col min="1027" max="1027" width="17.28515625" style="70" customWidth="1"/>
    <col min="1028" max="1028" width="18.42578125" style="70" customWidth="1"/>
    <col min="1029" max="1029" width="23" style="70" customWidth="1"/>
    <col min="1030" max="1031" width="15.42578125" style="70" customWidth="1"/>
    <col min="1032" max="1032" width="16" style="70" bestFit="1" customWidth="1"/>
    <col min="1033" max="1033" width="15.140625" style="70" bestFit="1" customWidth="1"/>
    <col min="1034" max="1034" width="19.140625" style="70" bestFit="1" customWidth="1"/>
    <col min="1035" max="1035" width="9.42578125" style="70" bestFit="1" customWidth="1"/>
    <col min="1036" max="1280" width="9.140625" style="70"/>
    <col min="1281" max="1281" width="0" style="70" hidden="1" customWidth="1"/>
    <col min="1282" max="1282" width="74" style="70" customWidth="1"/>
    <col min="1283" max="1283" width="17.28515625" style="70" customWidth="1"/>
    <col min="1284" max="1284" width="18.42578125" style="70" customWidth="1"/>
    <col min="1285" max="1285" width="23" style="70" customWidth="1"/>
    <col min="1286" max="1287" width="15.42578125" style="70" customWidth="1"/>
    <col min="1288" max="1288" width="16" style="70" bestFit="1" customWidth="1"/>
    <col min="1289" max="1289" width="15.140625" style="70" bestFit="1" customWidth="1"/>
    <col min="1290" max="1290" width="19.140625" style="70" bestFit="1" customWidth="1"/>
    <col min="1291" max="1291" width="9.42578125" style="70" bestFit="1" customWidth="1"/>
    <col min="1292" max="1536" width="9.140625" style="70"/>
    <col min="1537" max="1537" width="0" style="70" hidden="1" customWidth="1"/>
    <col min="1538" max="1538" width="74" style="70" customWidth="1"/>
    <col min="1539" max="1539" width="17.28515625" style="70" customWidth="1"/>
    <col min="1540" max="1540" width="18.42578125" style="70" customWidth="1"/>
    <col min="1541" max="1541" width="23" style="70" customWidth="1"/>
    <col min="1542" max="1543" width="15.42578125" style="70" customWidth="1"/>
    <col min="1544" max="1544" width="16" style="70" bestFit="1" customWidth="1"/>
    <col min="1545" max="1545" width="15.140625" style="70" bestFit="1" customWidth="1"/>
    <col min="1546" max="1546" width="19.140625" style="70" bestFit="1" customWidth="1"/>
    <col min="1547" max="1547" width="9.42578125" style="70" bestFit="1" customWidth="1"/>
    <col min="1548" max="1792" width="9.140625" style="70"/>
    <col min="1793" max="1793" width="0" style="70" hidden="1" customWidth="1"/>
    <col min="1794" max="1794" width="74" style="70" customWidth="1"/>
    <col min="1795" max="1795" width="17.28515625" style="70" customWidth="1"/>
    <col min="1796" max="1796" width="18.42578125" style="70" customWidth="1"/>
    <col min="1797" max="1797" width="23" style="70" customWidth="1"/>
    <col min="1798" max="1799" width="15.42578125" style="70" customWidth="1"/>
    <col min="1800" max="1800" width="16" style="70" bestFit="1" customWidth="1"/>
    <col min="1801" max="1801" width="15.140625" style="70" bestFit="1" customWidth="1"/>
    <col min="1802" max="1802" width="19.140625" style="70" bestFit="1" customWidth="1"/>
    <col min="1803" max="1803" width="9.42578125" style="70" bestFit="1" customWidth="1"/>
    <col min="1804" max="2048" width="9.140625" style="70"/>
    <col min="2049" max="2049" width="0" style="70" hidden="1" customWidth="1"/>
    <col min="2050" max="2050" width="74" style="70" customWidth="1"/>
    <col min="2051" max="2051" width="17.28515625" style="70" customWidth="1"/>
    <col min="2052" max="2052" width="18.42578125" style="70" customWidth="1"/>
    <col min="2053" max="2053" width="23" style="70" customWidth="1"/>
    <col min="2054" max="2055" width="15.42578125" style="70" customWidth="1"/>
    <col min="2056" max="2056" width="16" style="70" bestFit="1" customWidth="1"/>
    <col min="2057" max="2057" width="15.140625" style="70" bestFit="1" customWidth="1"/>
    <col min="2058" max="2058" width="19.140625" style="70" bestFit="1" customWidth="1"/>
    <col min="2059" max="2059" width="9.42578125" style="70" bestFit="1" customWidth="1"/>
    <col min="2060" max="2304" width="9.140625" style="70"/>
    <col min="2305" max="2305" width="0" style="70" hidden="1" customWidth="1"/>
    <col min="2306" max="2306" width="74" style="70" customWidth="1"/>
    <col min="2307" max="2307" width="17.28515625" style="70" customWidth="1"/>
    <col min="2308" max="2308" width="18.42578125" style="70" customWidth="1"/>
    <col min="2309" max="2309" width="23" style="70" customWidth="1"/>
    <col min="2310" max="2311" width="15.42578125" style="70" customWidth="1"/>
    <col min="2312" max="2312" width="16" style="70" bestFit="1" customWidth="1"/>
    <col min="2313" max="2313" width="15.140625" style="70" bestFit="1" customWidth="1"/>
    <col min="2314" max="2314" width="19.140625" style="70" bestFit="1" customWidth="1"/>
    <col min="2315" max="2315" width="9.42578125" style="70" bestFit="1" customWidth="1"/>
    <col min="2316" max="2560" width="9.140625" style="70"/>
    <col min="2561" max="2561" width="0" style="70" hidden="1" customWidth="1"/>
    <col min="2562" max="2562" width="74" style="70" customWidth="1"/>
    <col min="2563" max="2563" width="17.28515625" style="70" customWidth="1"/>
    <col min="2564" max="2564" width="18.42578125" style="70" customWidth="1"/>
    <col min="2565" max="2565" width="23" style="70" customWidth="1"/>
    <col min="2566" max="2567" width="15.42578125" style="70" customWidth="1"/>
    <col min="2568" max="2568" width="16" style="70" bestFit="1" customWidth="1"/>
    <col min="2569" max="2569" width="15.140625" style="70" bestFit="1" customWidth="1"/>
    <col min="2570" max="2570" width="19.140625" style="70" bestFit="1" customWidth="1"/>
    <col min="2571" max="2571" width="9.42578125" style="70" bestFit="1" customWidth="1"/>
    <col min="2572" max="2816" width="9.140625" style="70"/>
    <col min="2817" max="2817" width="0" style="70" hidden="1" customWidth="1"/>
    <col min="2818" max="2818" width="74" style="70" customWidth="1"/>
    <col min="2819" max="2819" width="17.28515625" style="70" customWidth="1"/>
    <col min="2820" max="2820" width="18.42578125" style="70" customWidth="1"/>
    <col min="2821" max="2821" width="23" style="70" customWidth="1"/>
    <col min="2822" max="2823" width="15.42578125" style="70" customWidth="1"/>
    <col min="2824" max="2824" width="16" style="70" bestFit="1" customWidth="1"/>
    <col min="2825" max="2825" width="15.140625" style="70" bestFit="1" customWidth="1"/>
    <col min="2826" max="2826" width="19.140625" style="70" bestFit="1" customWidth="1"/>
    <col min="2827" max="2827" width="9.42578125" style="70" bestFit="1" customWidth="1"/>
    <col min="2828" max="3072" width="9.140625" style="70"/>
    <col min="3073" max="3073" width="0" style="70" hidden="1" customWidth="1"/>
    <col min="3074" max="3074" width="74" style="70" customWidth="1"/>
    <col min="3075" max="3075" width="17.28515625" style="70" customWidth="1"/>
    <col min="3076" max="3076" width="18.42578125" style="70" customWidth="1"/>
    <col min="3077" max="3077" width="23" style="70" customWidth="1"/>
    <col min="3078" max="3079" width="15.42578125" style="70" customWidth="1"/>
    <col min="3080" max="3080" width="16" style="70" bestFit="1" customWidth="1"/>
    <col min="3081" max="3081" width="15.140625" style="70" bestFit="1" customWidth="1"/>
    <col min="3082" max="3082" width="19.140625" style="70" bestFit="1" customWidth="1"/>
    <col min="3083" max="3083" width="9.42578125" style="70" bestFit="1" customWidth="1"/>
    <col min="3084" max="3328" width="9.140625" style="70"/>
    <col min="3329" max="3329" width="0" style="70" hidden="1" customWidth="1"/>
    <col min="3330" max="3330" width="74" style="70" customWidth="1"/>
    <col min="3331" max="3331" width="17.28515625" style="70" customWidth="1"/>
    <col min="3332" max="3332" width="18.42578125" style="70" customWidth="1"/>
    <col min="3333" max="3333" width="23" style="70" customWidth="1"/>
    <col min="3334" max="3335" width="15.42578125" style="70" customWidth="1"/>
    <col min="3336" max="3336" width="16" style="70" bestFit="1" customWidth="1"/>
    <col min="3337" max="3337" width="15.140625" style="70" bestFit="1" customWidth="1"/>
    <col min="3338" max="3338" width="19.140625" style="70" bestFit="1" customWidth="1"/>
    <col min="3339" max="3339" width="9.42578125" style="70" bestFit="1" customWidth="1"/>
    <col min="3340" max="3584" width="9.140625" style="70"/>
    <col min="3585" max="3585" width="0" style="70" hidden="1" customWidth="1"/>
    <col min="3586" max="3586" width="74" style="70" customWidth="1"/>
    <col min="3587" max="3587" width="17.28515625" style="70" customWidth="1"/>
    <col min="3588" max="3588" width="18.42578125" style="70" customWidth="1"/>
    <col min="3589" max="3589" width="23" style="70" customWidth="1"/>
    <col min="3590" max="3591" width="15.42578125" style="70" customWidth="1"/>
    <col min="3592" max="3592" width="16" style="70" bestFit="1" customWidth="1"/>
    <col min="3593" max="3593" width="15.140625" style="70" bestFit="1" customWidth="1"/>
    <col min="3594" max="3594" width="19.140625" style="70" bestFit="1" customWidth="1"/>
    <col min="3595" max="3595" width="9.42578125" style="70" bestFit="1" customWidth="1"/>
    <col min="3596" max="3840" width="9.140625" style="70"/>
    <col min="3841" max="3841" width="0" style="70" hidden="1" customWidth="1"/>
    <col min="3842" max="3842" width="74" style="70" customWidth="1"/>
    <col min="3843" max="3843" width="17.28515625" style="70" customWidth="1"/>
    <col min="3844" max="3844" width="18.42578125" style="70" customWidth="1"/>
    <col min="3845" max="3845" width="23" style="70" customWidth="1"/>
    <col min="3846" max="3847" width="15.42578125" style="70" customWidth="1"/>
    <col min="3848" max="3848" width="16" style="70" bestFit="1" customWidth="1"/>
    <col min="3849" max="3849" width="15.140625" style="70" bestFit="1" customWidth="1"/>
    <col min="3850" max="3850" width="19.140625" style="70" bestFit="1" customWidth="1"/>
    <col min="3851" max="3851" width="9.42578125" style="70" bestFit="1" customWidth="1"/>
    <col min="3852" max="4096" width="9.140625" style="70"/>
    <col min="4097" max="4097" width="0" style="70" hidden="1" customWidth="1"/>
    <col min="4098" max="4098" width="74" style="70" customWidth="1"/>
    <col min="4099" max="4099" width="17.28515625" style="70" customWidth="1"/>
    <col min="4100" max="4100" width="18.42578125" style="70" customWidth="1"/>
    <col min="4101" max="4101" width="23" style="70" customWidth="1"/>
    <col min="4102" max="4103" width="15.42578125" style="70" customWidth="1"/>
    <col min="4104" max="4104" width="16" style="70" bestFit="1" customWidth="1"/>
    <col min="4105" max="4105" width="15.140625" style="70" bestFit="1" customWidth="1"/>
    <col min="4106" max="4106" width="19.140625" style="70" bestFit="1" customWidth="1"/>
    <col min="4107" max="4107" width="9.42578125" style="70" bestFit="1" customWidth="1"/>
    <col min="4108" max="4352" width="9.140625" style="70"/>
    <col min="4353" max="4353" width="0" style="70" hidden="1" customWidth="1"/>
    <col min="4354" max="4354" width="74" style="70" customWidth="1"/>
    <col min="4355" max="4355" width="17.28515625" style="70" customWidth="1"/>
    <col min="4356" max="4356" width="18.42578125" style="70" customWidth="1"/>
    <col min="4357" max="4357" width="23" style="70" customWidth="1"/>
    <col min="4358" max="4359" width="15.42578125" style="70" customWidth="1"/>
    <col min="4360" max="4360" width="16" style="70" bestFit="1" customWidth="1"/>
    <col min="4361" max="4361" width="15.140625" style="70" bestFit="1" customWidth="1"/>
    <col min="4362" max="4362" width="19.140625" style="70" bestFit="1" customWidth="1"/>
    <col min="4363" max="4363" width="9.42578125" style="70" bestFit="1" customWidth="1"/>
    <col min="4364" max="4608" width="9.140625" style="70"/>
    <col min="4609" max="4609" width="0" style="70" hidden="1" customWidth="1"/>
    <col min="4610" max="4610" width="74" style="70" customWidth="1"/>
    <col min="4611" max="4611" width="17.28515625" style="70" customWidth="1"/>
    <col min="4612" max="4612" width="18.42578125" style="70" customWidth="1"/>
    <col min="4613" max="4613" width="23" style="70" customWidth="1"/>
    <col min="4614" max="4615" width="15.42578125" style="70" customWidth="1"/>
    <col min="4616" max="4616" width="16" style="70" bestFit="1" customWidth="1"/>
    <col min="4617" max="4617" width="15.140625" style="70" bestFit="1" customWidth="1"/>
    <col min="4618" max="4618" width="19.140625" style="70" bestFit="1" customWidth="1"/>
    <col min="4619" max="4619" width="9.42578125" style="70" bestFit="1" customWidth="1"/>
    <col min="4620" max="4864" width="9.140625" style="70"/>
    <col min="4865" max="4865" width="0" style="70" hidden="1" customWidth="1"/>
    <col min="4866" max="4866" width="74" style="70" customWidth="1"/>
    <col min="4867" max="4867" width="17.28515625" style="70" customWidth="1"/>
    <col min="4868" max="4868" width="18.42578125" style="70" customWidth="1"/>
    <col min="4869" max="4869" width="23" style="70" customWidth="1"/>
    <col min="4870" max="4871" width="15.42578125" style="70" customWidth="1"/>
    <col min="4872" max="4872" width="16" style="70" bestFit="1" customWidth="1"/>
    <col min="4873" max="4873" width="15.140625" style="70" bestFit="1" customWidth="1"/>
    <col min="4874" max="4874" width="19.140625" style="70" bestFit="1" customWidth="1"/>
    <col min="4875" max="4875" width="9.42578125" style="70" bestFit="1" customWidth="1"/>
    <col min="4876" max="5120" width="9.140625" style="70"/>
    <col min="5121" max="5121" width="0" style="70" hidden="1" customWidth="1"/>
    <col min="5122" max="5122" width="74" style="70" customWidth="1"/>
    <col min="5123" max="5123" width="17.28515625" style="70" customWidth="1"/>
    <col min="5124" max="5124" width="18.42578125" style="70" customWidth="1"/>
    <col min="5125" max="5125" width="23" style="70" customWidth="1"/>
    <col min="5126" max="5127" width="15.42578125" style="70" customWidth="1"/>
    <col min="5128" max="5128" width="16" style="70" bestFit="1" customWidth="1"/>
    <col min="5129" max="5129" width="15.140625" style="70" bestFit="1" customWidth="1"/>
    <col min="5130" max="5130" width="19.140625" style="70" bestFit="1" customWidth="1"/>
    <col min="5131" max="5131" width="9.42578125" style="70" bestFit="1" customWidth="1"/>
    <col min="5132" max="5376" width="9.140625" style="70"/>
    <col min="5377" max="5377" width="0" style="70" hidden="1" customWidth="1"/>
    <col min="5378" max="5378" width="74" style="70" customWidth="1"/>
    <col min="5379" max="5379" width="17.28515625" style="70" customWidth="1"/>
    <col min="5380" max="5380" width="18.42578125" style="70" customWidth="1"/>
    <col min="5381" max="5381" width="23" style="70" customWidth="1"/>
    <col min="5382" max="5383" width="15.42578125" style="70" customWidth="1"/>
    <col min="5384" max="5384" width="16" style="70" bestFit="1" customWidth="1"/>
    <col min="5385" max="5385" width="15.140625" style="70" bestFit="1" customWidth="1"/>
    <col min="5386" max="5386" width="19.140625" style="70" bestFit="1" customWidth="1"/>
    <col min="5387" max="5387" width="9.42578125" style="70" bestFit="1" customWidth="1"/>
    <col min="5388" max="5632" width="9.140625" style="70"/>
    <col min="5633" max="5633" width="0" style="70" hidden="1" customWidth="1"/>
    <col min="5634" max="5634" width="74" style="70" customWidth="1"/>
    <col min="5635" max="5635" width="17.28515625" style="70" customWidth="1"/>
    <col min="5636" max="5636" width="18.42578125" style="70" customWidth="1"/>
    <col min="5637" max="5637" width="23" style="70" customWidth="1"/>
    <col min="5638" max="5639" width="15.42578125" style="70" customWidth="1"/>
    <col min="5640" max="5640" width="16" style="70" bestFit="1" customWidth="1"/>
    <col min="5641" max="5641" width="15.140625" style="70" bestFit="1" customWidth="1"/>
    <col min="5642" max="5642" width="19.140625" style="70" bestFit="1" customWidth="1"/>
    <col min="5643" max="5643" width="9.42578125" style="70" bestFit="1" customWidth="1"/>
    <col min="5644" max="5888" width="9.140625" style="70"/>
    <col min="5889" max="5889" width="0" style="70" hidden="1" customWidth="1"/>
    <col min="5890" max="5890" width="74" style="70" customWidth="1"/>
    <col min="5891" max="5891" width="17.28515625" style="70" customWidth="1"/>
    <col min="5892" max="5892" width="18.42578125" style="70" customWidth="1"/>
    <col min="5893" max="5893" width="23" style="70" customWidth="1"/>
    <col min="5894" max="5895" width="15.42578125" style="70" customWidth="1"/>
    <col min="5896" max="5896" width="16" style="70" bestFit="1" customWidth="1"/>
    <col min="5897" max="5897" width="15.140625" style="70" bestFit="1" customWidth="1"/>
    <col min="5898" max="5898" width="19.140625" style="70" bestFit="1" customWidth="1"/>
    <col min="5899" max="5899" width="9.42578125" style="70" bestFit="1" customWidth="1"/>
    <col min="5900" max="6144" width="9.140625" style="70"/>
    <col min="6145" max="6145" width="0" style="70" hidden="1" customWidth="1"/>
    <col min="6146" max="6146" width="74" style="70" customWidth="1"/>
    <col min="6147" max="6147" width="17.28515625" style="70" customWidth="1"/>
    <col min="6148" max="6148" width="18.42578125" style="70" customWidth="1"/>
    <col min="6149" max="6149" width="23" style="70" customWidth="1"/>
    <col min="6150" max="6151" width="15.42578125" style="70" customWidth="1"/>
    <col min="6152" max="6152" width="16" style="70" bestFit="1" customWidth="1"/>
    <col min="6153" max="6153" width="15.140625" style="70" bestFit="1" customWidth="1"/>
    <col min="6154" max="6154" width="19.140625" style="70" bestFit="1" customWidth="1"/>
    <col min="6155" max="6155" width="9.42578125" style="70" bestFit="1" customWidth="1"/>
    <col min="6156" max="6400" width="9.140625" style="70"/>
    <col min="6401" max="6401" width="0" style="70" hidden="1" customWidth="1"/>
    <col min="6402" max="6402" width="74" style="70" customWidth="1"/>
    <col min="6403" max="6403" width="17.28515625" style="70" customWidth="1"/>
    <col min="6404" max="6404" width="18.42578125" style="70" customWidth="1"/>
    <col min="6405" max="6405" width="23" style="70" customWidth="1"/>
    <col min="6406" max="6407" width="15.42578125" style="70" customWidth="1"/>
    <col min="6408" max="6408" width="16" style="70" bestFit="1" customWidth="1"/>
    <col min="6409" max="6409" width="15.140625" style="70" bestFit="1" customWidth="1"/>
    <col min="6410" max="6410" width="19.140625" style="70" bestFit="1" customWidth="1"/>
    <col min="6411" max="6411" width="9.42578125" style="70" bestFit="1" customWidth="1"/>
    <col min="6412" max="6656" width="9.140625" style="70"/>
    <col min="6657" max="6657" width="0" style="70" hidden="1" customWidth="1"/>
    <col min="6658" max="6658" width="74" style="70" customWidth="1"/>
    <col min="6659" max="6659" width="17.28515625" style="70" customWidth="1"/>
    <col min="6660" max="6660" width="18.42578125" style="70" customWidth="1"/>
    <col min="6661" max="6661" width="23" style="70" customWidth="1"/>
    <col min="6662" max="6663" width="15.42578125" style="70" customWidth="1"/>
    <col min="6664" max="6664" width="16" style="70" bestFit="1" customWidth="1"/>
    <col min="6665" max="6665" width="15.140625" style="70" bestFit="1" customWidth="1"/>
    <col min="6666" max="6666" width="19.140625" style="70" bestFit="1" customWidth="1"/>
    <col min="6667" max="6667" width="9.42578125" style="70" bestFit="1" customWidth="1"/>
    <col min="6668" max="6912" width="9.140625" style="70"/>
    <col min="6913" max="6913" width="0" style="70" hidden="1" customWidth="1"/>
    <col min="6914" max="6914" width="74" style="70" customWidth="1"/>
    <col min="6915" max="6915" width="17.28515625" style="70" customWidth="1"/>
    <col min="6916" max="6916" width="18.42578125" style="70" customWidth="1"/>
    <col min="6917" max="6917" width="23" style="70" customWidth="1"/>
    <col min="6918" max="6919" width="15.42578125" style="70" customWidth="1"/>
    <col min="6920" max="6920" width="16" style="70" bestFit="1" customWidth="1"/>
    <col min="6921" max="6921" width="15.140625" style="70" bestFit="1" customWidth="1"/>
    <col min="6922" max="6922" width="19.140625" style="70" bestFit="1" customWidth="1"/>
    <col min="6923" max="6923" width="9.42578125" style="70" bestFit="1" customWidth="1"/>
    <col min="6924" max="7168" width="9.140625" style="70"/>
    <col min="7169" max="7169" width="0" style="70" hidden="1" customWidth="1"/>
    <col min="7170" max="7170" width="74" style="70" customWidth="1"/>
    <col min="7171" max="7171" width="17.28515625" style="70" customWidth="1"/>
    <col min="7172" max="7172" width="18.42578125" style="70" customWidth="1"/>
    <col min="7173" max="7173" width="23" style="70" customWidth="1"/>
    <col min="7174" max="7175" width="15.42578125" style="70" customWidth="1"/>
    <col min="7176" max="7176" width="16" style="70" bestFit="1" customWidth="1"/>
    <col min="7177" max="7177" width="15.140625" style="70" bestFit="1" customWidth="1"/>
    <col min="7178" max="7178" width="19.140625" style="70" bestFit="1" customWidth="1"/>
    <col min="7179" max="7179" width="9.42578125" style="70" bestFit="1" customWidth="1"/>
    <col min="7180" max="7424" width="9.140625" style="70"/>
    <col min="7425" max="7425" width="0" style="70" hidden="1" customWidth="1"/>
    <col min="7426" max="7426" width="74" style="70" customWidth="1"/>
    <col min="7427" max="7427" width="17.28515625" style="70" customWidth="1"/>
    <col min="7428" max="7428" width="18.42578125" style="70" customWidth="1"/>
    <col min="7429" max="7429" width="23" style="70" customWidth="1"/>
    <col min="7430" max="7431" width="15.42578125" style="70" customWidth="1"/>
    <col min="7432" max="7432" width="16" style="70" bestFit="1" customWidth="1"/>
    <col min="7433" max="7433" width="15.140625" style="70" bestFit="1" customWidth="1"/>
    <col min="7434" max="7434" width="19.140625" style="70" bestFit="1" customWidth="1"/>
    <col min="7435" max="7435" width="9.42578125" style="70" bestFit="1" customWidth="1"/>
    <col min="7436" max="7680" width="9.140625" style="70"/>
    <col min="7681" max="7681" width="0" style="70" hidden="1" customWidth="1"/>
    <col min="7682" max="7682" width="74" style="70" customWidth="1"/>
    <col min="7683" max="7683" width="17.28515625" style="70" customWidth="1"/>
    <col min="7684" max="7684" width="18.42578125" style="70" customWidth="1"/>
    <col min="7685" max="7685" width="23" style="70" customWidth="1"/>
    <col min="7686" max="7687" width="15.42578125" style="70" customWidth="1"/>
    <col min="7688" max="7688" width="16" style="70" bestFit="1" customWidth="1"/>
    <col min="7689" max="7689" width="15.140625" style="70" bestFit="1" customWidth="1"/>
    <col min="7690" max="7690" width="19.140625" style="70" bestFit="1" customWidth="1"/>
    <col min="7691" max="7691" width="9.42578125" style="70" bestFit="1" customWidth="1"/>
    <col min="7692" max="7936" width="9.140625" style="70"/>
    <col min="7937" max="7937" width="0" style="70" hidden="1" customWidth="1"/>
    <col min="7938" max="7938" width="74" style="70" customWidth="1"/>
    <col min="7939" max="7939" width="17.28515625" style="70" customWidth="1"/>
    <col min="7940" max="7940" width="18.42578125" style="70" customWidth="1"/>
    <col min="7941" max="7941" width="23" style="70" customWidth="1"/>
    <col min="7942" max="7943" width="15.42578125" style="70" customWidth="1"/>
    <col min="7944" max="7944" width="16" style="70" bestFit="1" customWidth="1"/>
    <col min="7945" max="7945" width="15.140625" style="70" bestFit="1" customWidth="1"/>
    <col min="7946" max="7946" width="19.140625" style="70" bestFit="1" customWidth="1"/>
    <col min="7947" max="7947" width="9.42578125" style="70" bestFit="1" customWidth="1"/>
    <col min="7948" max="8192" width="9.140625" style="70"/>
    <col min="8193" max="8193" width="0" style="70" hidden="1" customWidth="1"/>
    <col min="8194" max="8194" width="74" style="70" customWidth="1"/>
    <col min="8195" max="8195" width="17.28515625" style="70" customWidth="1"/>
    <col min="8196" max="8196" width="18.42578125" style="70" customWidth="1"/>
    <col min="8197" max="8197" width="23" style="70" customWidth="1"/>
    <col min="8198" max="8199" width="15.42578125" style="70" customWidth="1"/>
    <col min="8200" max="8200" width="16" style="70" bestFit="1" customWidth="1"/>
    <col min="8201" max="8201" width="15.140625" style="70" bestFit="1" customWidth="1"/>
    <col min="8202" max="8202" width="19.140625" style="70" bestFit="1" customWidth="1"/>
    <col min="8203" max="8203" width="9.42578125" style="70" bestFit="1" customWidth="1"/>
    <col min="8204" max="8448" width="9.140625" style="70"/>
    <col min="8449" max="8449" width="0" style="70" hidden="1" customWidth="1"/>
    <col min="8450" max="8450" width="74" style="70" customWidth="1"/>
    <col min="8451" max="8451" width="17.28515625" style="70" customWidth="1"/>
    <col min="8452" max="8452" width="18.42578125" style="70" customWidth="1"/>
    <col min="8453" max="8453" width="23" style="70" customWidth="1"/>
    <col min="8454" max="8455" width="15.42578125" style="70" customWidth="1"/>
    <col min="8456" max="8456" width="16" style="70" bestFit="1" customWidth="1"/>
    <col min="8457" max="8457" width="15.140625" style="70" bestFit="1" customWidth="1"/>
    <col min="8458" max="8458" width="19.140625" style="70" bestFit="1" customWidth="1"/>
    <col min="8459" max="8459" width="9.42578125" style="70" bestFit="1" customWidth="1"/>
    <col min="8460" max="8704" width="9.140625" style="70"/>
    <col min="8705" max="8705" width="0" style="70" hidden="1" customWidth="1"/>
    <col min="8706" max="8706" width="74" style="70" customWidth="1"/>
    <col min="8707" max="8707" width="17.28515625" style="70" customWidth="1"/>
    <col min="8708" max="8708" width="18.42578125" style="70" customWidth="1"/>
    <col min="8709" max="8709" width="23" style="70" customWidth="1"/>
    <col min="8710" max="8711" width="15.42578125" style="70" customWidth="1"/>
    <col min="8712" max="8712" width="16" style="70" bestFit="1" customWidth="1"/>
    <col min="8713" max="8713" width="15.140625" style="70" bestFit="1" customWidth="1"/>
    <col min="8714" max="8714" width="19.140625" style="70" bestFit="1" customWidth="1"/>
    <col min="8715" max="8715" width="9.42578125" style="70" bestFit="1" customWidth="1"/>
    <col min="8716" max="8960" width="9.140625" style="70"/>
    <col min="8961" max="8961" width="0" style="70" hidden="1" customWidth="1"/>
    <col min="8962" max="8962" width="74" style="70" customWidth="1"/>
    <col min="8963" max="8963" width="17.28515625" style="70" customWidth="1"/>
    <col min="8964" max="8964" width="18.42578125" style="70" customWidth="1"/>
    <col min="8965" max="8965" width="23" style="70" customWidth="1"/>
    <col min="8966" max="8967" width="15.42578125" style="70" customWidth="1"/>
    <col min="8968" max="8968" width="16" style="70" bestFit="1" customWidth="1"/>
    <col min="8969" max="8969" width="15.140625" style="70" bestFit="1" customWidth="1"/>
    <col min="8970" max="8970" width="19.140625" style="70" bestFit="1" customWidth="1"/>
    <col min="8971" max="8971" width="9.42578125" style="70" bestFit="1" customWidth="1"/>
    <col min="8972" max="9216" width="9.140625" style="70"/>
    <col min="9217" max="9217" width="0" style="70" hidden="1" customWidth="1"/>
    <col min="9218" max="9218" width="74" style="70" customWidth="1"/>
    <col min="9219" max="9219" width="17.28515625" style="70" customWidth="1"/>
    <col min="9220" max="9220" width="18.42578125" style="70" customWidth="1"/>
    <col min="9221" max="9221" width="23" style="70" customWidth="1"/>
    <col min="9222" max="9223" width="15.42578125" style="70" customWidth="1"/>
    <col min="9224" max="9224" width="16" style="70" bestFit="1" customWidth="1"/>
    <col min="9225" max="9225" width="15.140625" style="70" bestFit="1" customWidth="1"/>
    <col min="9226" max="9226" width="19.140625" style="70" bestFit="1" customWidth="1"/>
    <col min="9227" max="9227" width="9.42578125" style="70" bestFit="1" customWidth="1"/>
    <col min="9228" max="9472" width="9.140625" style="70"/>
    <col min="9473" max="9473" width="0" style="70" hidden="1" customWidth="1"/>
    <col min="9474" max="9474" width="74" style="70" customWidth="1"/>
    <col min="9475" max="9475" width="17.28515625" style="70" customWidth="1"/>
    <col min="9476" max="9476" width="18.42578125" style="70" customWidth="1"/>
    <col min="9477" max="9477" width="23" style="70" customWidth="1"/>
    <col min="9478" max="9479" width="15.42578125" style="70" customWidth="1"/>
    <col min="9480" max="9480" width="16" style="70" bestFit="1" customWidth="1"/>
    <col min="9481" max="9481" width="15.140625" style="70" bestFit="1" customWidth="1"/>
    <col min="9482" max="9482" width="19.140625" style="70" bestFit="1" customWidth="1"/>
    <col min="9483" max="9483" width="9.42578125" style="70" bestFit="1" customWidth="1"/>
    <col min="9484" max="9728" width="9.140625" style="70"/>
    <col min="9729" max="9729" width="0" style="70" hidden="1" customWidth="1"/>
    <col min="9730" max="9730" width="74" style="70" customWidth="1"/>
    <col min="9731" max="9731" width="17.28515625" style="70" customWidth="1"/>
    <col min="9732" max="9732" width="18.42578125" style="70" customWidth="1"/>
    <col min="9733" max="9733" width="23" style="70" customWidth="1"/>
    <col min="9734" max="9735" width="15.42578125" style="70" customWidth="1"/>
    <col min="9736" max="9736" width="16" style="70" bestFit="1" customWidth="1"/>
    <col min="9737" max="9737" width="15.140625" style="70" bestFit="1" customWidth="1"/>
    <col min="9738" max="9738" width="19.140625" style="70" bestFit="1" customWidth="1"/>
    <col min="9739" max="9739" width="9.42578125" style="70" bestFit="1" customWidth="1"/>
    <col min="9740" max="9984" width="9.140625" style="70"/>
    <col min="9985" max="9985" width="0" style="70" hidden="1" customWidth="1"/>
    <col min="9986" max="9986" width="74" style="70" customWidth="1"/>
    <col min="9987" max="9987" width="17.28515625" style="70" customWidth="1"/>
    <col min="9988" max="9988" width="18.42578125" style="70" customWidth="1"/>
    <col min="9989" max="9989" width="23" style="70" customWidth="1"/>
    <col min="9990" max="9991" width="15.42578125" style="70" customWidth="1"/>
    <col min="9992" max="9992" width="16" style="70" bestFit="1" customWidth="1"/>
    <col min="9993" max="9993" width="15.140625" style="70" bestFit="1" customWidth="1"/>
    <col min="9994" max="9994" width="19.140625" style="70" bestFit="1" customWidth="1"/>
    <col min="9995" max="9995" width="9.42578125" style="70" bestFit="1" customWidth="1"/>
    <col min="9996" max="10240" width="9.140625" style="70"/>
    <col min="10241" max="10241" width="0" style="70" hidden="1" customWidth="1"/>
    <col min="10242" max="10242" width="74" style="70" customWidth="1"/>
    <col min="10243" max="10243" width="17.28515625" style="70" customWidth="1"/>
    <col min="10244" max="10244" width="18.42578125" style="70" customWidth="1"/>
    <col min="10245" max="10245" width="23" style="70" customWidth="1"/>
    <col min="10246" max="10247" width="15.42578125" style="70" customWidth="1"/>
    <col min="10248" max="10248" width="16" style="70" bestFit="1" customWidth="1"/>
    <col min="10249" max="10249" width="15.140625" style="70" bestFit="1" customWidth="1"/>
    <col min="10250" max="10250" width="19.140625" style="70" bestFit="1" customWidth="1"/>
    <col min="10251" max="10251" width="9.42578125" style="70" bestFit="1" customWidth="1"/>
    <col min="10252" max="10496" width="9.140625" style="70"/>
    <col min="10497" max="10497" width="0" style="70" hidden="1" customWidth="1"/>
    <col min="10498" max="10498" width="74" style="70" customWidth="1"/>
    <col min="10499" max="10499" width="17.28515625" style="70" customWidth="1"/>
    <col min="10500" max="10500" width="18.42578125" style="70" customWidth="1"/>
    <col min="10501" max="10501" width="23" style="70" customWidth="1"/>
    <col min="10502" max="10503" width="15.42578125" style="70" customWidth="1"/>
    <col min="10504" max="10504" width="16" style="70" bestFit="1" customWidth="1"/>
    <col min="10505" max="10505" width="15.140625" style="70" bestFit="1" customWidth="1"/>
    <col min="10506" max="10506" width="19.140625" style="70" bestFit="1" customWidth="1"/>
    <col min="10507" max="10507" width="9.42578125" style="70" bestFit="1" customWidth="1"/>
    <col min="10508" max="10752" width="9.140625" style="70"/>
    <col min="10753" max="10753" width="0" style="70" hidden="1" customWidth="1"/>
    <col min="10754" max="10754" width="74" style="70" customWidth="1"/>
    <col min="10755" max="10755" width="17.28515625" style="70" customWidth="1"/>
    <col min="10756" max="10756" width="18.42578125" style="70" customWidth="1"/>
    <col min="10757" max="10757" width="23" style="70" customWidth="1"/>
    <col min="10758" max="10759" width="15.42578125" style="70" customWidth="1"/>
    <col min="10760" max="10760" width="16" style="70" bestFit="1" customWidth="1"/>
    <col min="10761" max="10761" width="15.140625" style="70" bestFit="1" customWidth="1"/>
    <col min="10762" max="10762" width="19.140625" style="70" bestFit="1" customWidth="1"/>
    <col min="10763" max="10763" width="9.42578125" style="70" bestFit="1" customWidth="1"/>
    <col min="10764" max="11008" width="9.140625" style="70"/>
    <col min="11009" max="11009" width="0" style="70" hidden="1" customWidth="1"/>
    <col min="11010" max="11010" width="74" style="70" customWidth="1"/>
    <col min="11011" max="11011" width="17.28515625" style="70" customWidth="1"/>
    <col min="11012" max="11012" width="18.42578125" style="70" customWidth="1"/>
    <col min="11013" max="11013" width="23" style="70" customWidth="1"/>
    <col min="11014" max="11015" width="15.42578125" style="70" customWidth="1"/>
    <col min="11016" max="11016" width="16" style="70" bestFit="1" customWidth="1"/>
    <col min="11017" max="11017" width="15.140625" style="70" bestFit="1" customWidth="1"/>
    <col min="11018" max="11018" width="19.140625" style="70" bestFit="1" customWidth="1"/>
    <col min="11019" max="11019" width="9.42578125" style="70" bestFit="1" customWidth="1"/>
    <col min="11020" max="11264" width="9.140625" style="70"/>
    <col min="11265" max="11265" width="0" style="70" hidden="1" customWidth="1"/>
    <col min="11266" max="11266" width="74" style="70" customWidth="1"/>
    <col min="11267" max="11267" width="17.28515625" style="70" customWidth="1"/>
    <col min="11268" max="11268" width="18.42578125" style="70" customWidth="1"/>
    <col min="11269" max="11269" width="23" style="70" customWidth="1"/>
    <col min="11270" max="11271" width="15.42578125" style="70" customWidth="1"/>
    <col min="11272" max="11272" width="16" style="70" bestFit="1" customWidth="1"/>
    <col min="11273" max="11273" width="15.140625" style="70" bestFit="1" customWidth="1"/>
    <col min="11274" max="11274" width="19.140625" style="70" bestFit="1" customWidth="1"/>
    <col min="11275" max="11275" width="9.42578125" style="70" bestFit="1" customWidth="1"/>
    <col min="11276" max="11520" width="9.140625" style="70"/>
    <col min="11521" max="11521" width="0" style="70" hidden="1" customWidth="1"/>
    <col min="11522" max="11522" width="74" style="70" customWidth="1"/>
    <col min="11523" max="11523" width="17.28515625" style="70" customWidth="1"/>
    <col min="11524" max="11524" width="18.42578125" style="70" customWidth="1"/>
    <col min="11525" max="11525" width="23" style="70" customWidth="1"/>
    <col min="11526" max="11527" width="15.42578125" style="70" customWidth="1"/>
    <col min="11528" max="11528" width="16" style="70" bestFit="1" customWidth="1"/>
    <col min="11529" max="11529" width="15.140625" style="70" bestFit="1" customWidth="1"/>
    <col min="11530" max="11530" width="19.140625" style="70" bestFit="1" customWidth="1"/>
    <col min="11531" max="11531" width="9.42578125" style="70" bestFit="1" customWidth="1"/>
    <col min="11532" max="11776" width="9.140625" style="70"/>
    <col min="11777" max="11777" width="0" style="70" hidden="1" customWidth="1"/>
    <col min="11778" max="11778" width="74" style="70" customWidth="1"/>
    <col min="11779" max="11779" width="17.28515625" style="70" customWidth="1"/>
    <col min="11780" max="11780" width="18.42578125" style="70" customWidth="1"/>
    <col min="11781" max="11781" width="23" style="70" customWidth="1"/>
    <col min="11782" max="11783" width="15.42578125" style="70" customWidth="1"/>
    <col min="11784" max="11784" width="16" style="70" bestFit="1" customWidth="1"/>
    <col min="11785" max="11785" width="15.140625" style="70" bestFit="1" customWidth="1"/>
    <col min="11786" max="11786" width="19.140625" style="70" bestFit="1" customWidth="1"/>
    <col min="11787" max="11787" width="9.42578125" style="70" bestFit="1" customWidth="1"/>
    <col min="11788" max="12032" width="9.140625" style="70"/>
    <col min="12033" max="12033" width="0" style="70" hidden="1" customWidth="1"/>
    <col min="12034" max="12034" width="74" style="70" customWidth="1"/>
    <col min="12035" max="12035" width="17.28515625" style="70" customWidth="1"/>
    <col min="12036" max="12036" width="18.42578125" style="70" customWidth="1"/>
    <col min="12037" max="12037" width="23" style="70" customWidth="1"/>
    <col min="12038" max="12039" width="15.42578125" style="70" customWidth="1"/>
    <col min="12040" max="12040" width="16" style="70" bestFit="1" customWidth="1"/>
    <col min="12041" max="12041" width="15.140625" style="70" bestFit="1" customWidth="1"/>
    <col min="12042" max="12042" width="19.140625" style="70" bestFit="1" customWidth="1"/>
    <col min="12043" max="12043" width="9.42578125" style="70" bestFit="1" customWidth="1"/>
    <col min="12044" max="12288" width="9.140625" style="70"/>
    <col min="12289" max="12289" width="0" style="70" hidden="1" customWidth="1"/>
    <col min="12290" max="12290" width="74" style="70" customWidth="1"/>
    <col min="12291" max="12291" width="17.28515625" style="70" customWidth="1"/>
    <col min="12292" max="12292" width="18.42578125" style="70" customWidth="1"/>
    <col min="12293" max="12293" width="23" style="70" customWidth="1"/>
    <col min="12294" max="12295" width="15.42578125" style="70" customWidth="1"/>
    <col min="12296" max="12296" width="16" style="70" bestFit="1" customWidth="1"/>
    <col min="12297" max="12297" width="15.140625" style="70" bestFit="1" customWidth="1"/>
    <col min="12298" max="12298" width="19.140625" style="70" bestFit="1" customWidth="1"/>
    <col min="12299" max="12299" width="9.42578125" style="70" bestFit="1" customWidth="1"/>
    <col min="12300" max="12544" width="9.140625" style="70"/>
    <col min="12545" max="12545" width="0" style="70" hidden="1" customWidth="1"/>
    <col min="12546" max="12546" width="74" style="70" customWidth="1"/>
    <col min="12547" max="12547" width="17.28515625" style="70" customWidth="1"/>
    <col min="12548" max="12548" width="18.42578125" style="70" customWidth="1"/>
    <col min="12549" max="12549" width="23" style="70" customWidth="1"/>
    <col min="12550" max="12551" width="15.42578125" style="70" customWidth="1"/>
    <col min="12552" max="12552" width="16" style="70" bestFit="1" customWidth="1"/>
    <col min="12553" max="12553" width="15.140625" style="70" bestFit="1" customWidth="1"/>
    <col min="12554" max="12554" width="19.140625" style="70" bestFit="1" customWidth="1"/>
    <col min="12555" max="12555" width="9.42578125" style="70" bestFit="1" customWidth="1"/>
    <col min="12556" max="12800" width="9.140625" style="70"/>
    <col min="12801" max="12801" width="0" style="70" hidden="1" customWidth="1"/>
    <col min="12802" max="12802" width="74" style="70" customWidth="1"/>
    <col min="12803" max="12803" width="17.28515625" style="70" customWidth="1"/>
    <col min="12804" max="12804" width="18.42578125" style="70" customWidth="1"/>
    <col min="12805" max="12805" width="23" style="70" customWidth="1"/>
    <col min="12806" max="12807" width="15.42578125" style="70" customWidth="1"/>
    <col min="12808" max="12808" width="16" style="70" bestFit="1" customWidth="1"/>
    <col min="12809" max="12809" width="15.140625" style="70" bestFit="1" customWidth="1"/>
    <col min="12810" max="12810" width="19.140625" style="70" bestFit="1" customWidth="1"/>
    <col min="12811" max="12811" width="9.42578125" style="70" bestFit="1" customWidth="1"/>
    <col min="12812" max="13056" width="9.140625" style="70"/>
    <col min="13057" max="13057" width="0" style="70" hidden="1" customWidth="1"/>
    <col min="13058" max="13058" width="74" style="70" customWidth="1"/>
    <col min="13059" max="13059" width="17.28515625" style="70" customWidth="1"/>
    <col min="13060" max="13060" width="18.42578125" style="70" customWidth="1"/>
    <col min="13061" max="13061" width="23" style="70" customWidth="1"/>
    <col min="13062" max="13063" width="15.42578125" style="70" customWidth="1"/>
    <col min="13064" max="13064" width="16" style="70" bestFit="1" customWidth="1"/>
    <col min="13065" max="13065" width="15.140625" style="70" bestFit="1" customWidth="1"/>
    <col min="13066" max="13066" width="19.140625" style="70" bestFit="1" customWidth="1"/>
    <col min="13067" max="13067" width="9.42578125" style="70" bestFit="1" customWidth="1"/>
    <col min="13068" max="13312" width="9.140625" style="70"/>
    <col min="13313" max="13313" width="0" style="70" hidden="1" customWidth="1"/>
    <col min="13314" max="13314" width="74" style="70" customWidth="1"/>
    <col min="13315" max="13315" width="17.28515625" style="70" customWidth="1"/>
    <col min="13316" max="13316" width="18.42578125" style="70" customWidth="1"/>
    <col min="13317" max="13317" width="23" style="70" customWidth="1"/>
    <col min="13318" max="13319" width="15.42578125" style="70" customWidth="1"/>
    <col min="13320" max="13320" width="16" style="70" bestFit="1" customWidth="1"/>
    <col min="13321" max="13321" width="15.140625" style="70" bestFit="1" customWidth="1"/>
    <col min="13322" max="13322" width="19.140625" style="70" bestFit="1" customWidth="1"/>
    <col min="13323" max="13323" width="9.42578125" style="70" bestFit="1" customWidth="1"/>
    <col min="13324" max="13568" width="9.140625" style="70"/>
    <col min="13569" max="13569" width="0" style="70" hidden="1" customWidth="1"/>
    <col min="13570" max="13570" width="74" style="70" customWidth="1"/>
    <col min="13571" max="13571" width="17.28515625" style="70" customWidth="1"/>
    <col min="13572" max="13572" width="18.42578125" style="70" customWidth="1"/>
    <col min="13573" max="13573" width="23" style="70" customWidth="1"/>
    <col min="13574" max="13575" width="15.42578125" style="70" customWidth="1"/>
    <col min="13576" max="13576" width="16" style="70" bestFit="1" customWidth="1"/>
    <col min="13577" max="13577" width="15.140625" style="70" bestFit="1" customWidth="1"/>
    <col min="13578" max="13578" width="19.140625" style="70" bestFit="1" customWidth="1"/>
    <col min="13579" max="13579" width="9.42578125" style="70" bestFit="1" customWidth="1"/>
    <col min="13580" max="13824" width="9.140625" style="70"/>
    <col min="13825" max="13825" width="0" style="70" hidden="1" customWidth="1"/>
    <col min="13826" max="13826" width="74" style="70" customWidth="1"/>
    <col min="13827" max="13827" width="17.28515625" style="70" customWidth="1"/>
    <col min="13828" max="13828" width="18.42578125" style="70" customWidth="1"/>
    <col min="13829" max="13829" width="23" style="70" customWidth="1"/>
    <col min="13830" max="13831" width="15.42578125" style="70" customWidth="1"/>
    <col min="13832" max="13832" width="16" style="70" bestFit="1" customWidth="1"/>
    <col min="13833" max="13833" width="15.140625" style="70" bestFit="1" customWidth="1"/>
    <col min="13834" max="13834" width="19.140625" style="70" bestFit="1" customWidth="1"/>
    <col min="13835" max="13835" width="9.42578125" style="70" bestFit="1" customWidth="1"/>
    <col min="13836" max="14080" width="9.140625" style="70"/>
    <col min="14081" max="14081" width="0" style="70" hidden="1" customWidth="1"/>
    <col min="14082" max="14082" width="74" style="70" customWidth="1"/>
    <col min="14083" max="14083" width="17.28515625" style="70" customWidth="1"/>
    <col min="14084" max="14084" width="18.42578125" style="70" customWidth="1"/>
    <col min="14085" max="14085" width="23" style="70" customWidth="1"/>
    <col min="14086" max="14087" width="15.42578125" style="70" customWidth="1"/>
    <col min="14088" max="14088" width="16" style="70" bestFit="1" customWidth="1"/>
    <col min="14089" max="14089" width="15.140625" style="70" bestFit="1" customWidth="1"/>
    <col min="14090" max="14090" width="19.140625" style="70" bestFit="1" customWidth="1"/>
    <col min="14091" max="14091" width="9.42578125" style="70" bestFit="1" customWidth="1"/>
    <col min="14092" max="14336" width="9.140625" style="70"/>
    <col min="14337" max="14337" width="0" style="70" hidden="1" customWidth="1"/>
    <col min="14338" max="14338" width="74" style="70" customWidth="1"/>
    <col min="14339" max="14339" width="17.28515625" style="70" customWidth="1"/>
    <col min="14340" max="14340" width="18.42578125" style="70" customWidth="1"/>
    <col min="14341" max="14341" width="23" style="70" customWidth="1"/>
    <col min="14342" max="14343" width="15.42578125" style="70" customWidth="1"/>
    <col min="14344" max="14344" width="16" style="70" bestFit="1" customWidth="1"/>
    <col min="14345" max="14345" width="15.140625" style="70" bestFit="1" customWidth="1"/>
    <col min="14346" max="14346" width="19.140625" style="70" bestFit="1" customWidth="1"/>
    <col min="14347" max="14347" width="9.42578125" style="70" bestFit="1" customWidth="1"/>
    <col min="14348" max="14592" width="9.140625" style="70"/>
    <col min="14593" max="14593" width="0" style="70" hidden="1" customWidth="1"/>
    <col min="14594" max="14594" width="74" style="70" customWidth="1"/>
    <col min="14595" max="14595" width="17.28515625" style="70" customWidth="1"/>
    <col min="14596" max="14596" width="18.42578125" style="70" customWidth="1"/>
    <col min="14597" max="14597" width="23" style="70" customWidth="1"/>
    <col min="14598" max="14599" width="15.42578125" style="70" customWidth="1"/>
    <col min="14600" max="14600" width="16" style="70" bestFit="1" customWidth="1"/>
    <col min="14601" max="14601" width="15.140625" style="70" bestFit="1" customWidth="1"/>
    <col min="14602" max="14602" width="19.140625" style="70" bestFit="1" customWidth="1"/>
    <col min="14603" max="14603" width="9.42578125" style="70" bestFit="1" customWidth="1"/>
    <col min="14604" max="14848" width="9.140625" style="70"/>
    <col min="14849" max="14849" width="0" style="70" hidden="1" customWidth="1"/>
    <col min="14850" max="14850" width="74" style="70" customWidth="1"/>
    <col min="14851" max="14851" width="17.28515625" style="70" customWidth="1"/>
    <col min="14852" max="14852" width="18.42578125" style="70" customWidth="1"/>
    <col min="14853" max="14853" width="23" style="70" customWidth="1"/>
    <col min="14854" max="14855" width="15.42578125" style="70" customWidth="1"/>
    <col min="14856" max="14856" width="16" style="70" bestFit="1" customWidth="1"/>
    <col min="14857" max="14857" width="15.140625" style="70" bestFit="1" customWidth="1"/>
    <col min="14858" max="14858" width="19.140625" style="70" bestFit="1" customWidth="1"/>
    <col min="14859" max="14859" width="9.42578125" style="70" bestFit="1" customWidth="1"/>
    <col min="14860" max="15104" width="9.140625" style="70"/>
    <col min="15105" max="15105" width="0" style="70" hidden="1" customWidth="1"/>
    <col min="15106" max="15106" width="74" style="70" customWidth="1"/>
    <col min="15107" max="15107" width="17.28515625" style="70" customWidth="1"/>
    <col min="15108" max="15108" width="18.42578125" style="70" customWidth="1"/>
    <col min="15109" max="15109" width="23" style="70" customWidth="1"/>
    <col min="15110" max="15111" width="15.42578125" style="70" customWidth="1"/>
    <col min="15112" max="15112" width="16" style="70" bestFit="1" customWidth="1"/>
    <col min="15113" max="15113" width="15.140625" style="70" bestFit="1" customWidth="1"/>
    <col min="15114" max="15114" width="19.140625" style="70" bestFit="1" customWidth="1"/>
    <col min="15115" max="15115" width="9.42578125" style="70" bestFit="1" customWidth="1"/>
    <col min="15116" max="15360" width="9.140625" style="70"/>
    <col min="15361" max="15361" width="0" style="70" hidden="1" customWidth="1"/>
    <col min="15362" max="15362" width="74" style="70" customWidth="1"/>
    <col min="15363" max="15363" width="17.28515625" style="70" customWidth="1"/>
    <col min="15364" max="15364" width="18.42578125" style="70" customWidth="1"/>
    <col min="15365" max="15365" width="23" style="70" customWidth="1"/>
    <col min="15366" max="15367" width="15.42578125" style="70" customWidth="1"/>
    <col min="15368" max="15368" width="16" style="70" bestFit="1" customWidth="1"/>
    <col min="15369" max="15369" width="15.140625" style="70" bestFit="1" customWidth="1"/>
    <col min="15370" max="15370" width="19.140625" style="70" bestFit="1" customWidth="1"/>
    <col min="15371" max="15371" width="9.42578125" style="70" bestFit="1" customWidth="1"/>
    <col min="15372" max="15616" width="9.140625" style="70"/>
    <col min="15617" max="15617" width="0" style="70" hidden="1" customWidth="1"/>
    <col min="15618" max="15618" width="74" style="70" customWidth="1"/>
    <col min="15619" max="15619" width="17.28515625" style="70" customWidth="1"/>
    <col min="15620" max="15620" width="18.42578125" style="70" customWidth="1"/>
    <col min="15621" max="15621" width="23" style="70" customWidth="1"/>
    <col min="15622" max="15623" width="15.42578125" style="70" customWidth="1"/>
    <col min="15624" max="15624" width="16" style="70" bestFit="1" customWidth="1"/>
    <col min="15625" max="15625" width="15.140625" style="70" bestFit="1" customWidth="1"/>
    <col min="15626" max="15626" width="19.140625" style="70" bestFit="1" customWidth="1"/>
    <col min="15627" max="15627" width="9.42578125" style="70" bestFit="1" customWidth="1"/>
    <col min="15628" max="15872" width="9.140625" style="70"/>
    <col min="15873" max="15873" width="0" style="70" hidden="1" customWidth="1"/>
    <col min="15874" max="15874" width="74" style="70" customWidth="1"/>
    <col min="15875" max="15875" width="17.28515625" style="70" customWidth="1"/>
    <col min="15876" max="15876" width="18.42578125" style="70" customWidth="1"/>
    <col min="15877" max="15877" width="23" style="70" customWidth="1"/>
    <col min="15878" max="15879" width="15.42578125" style="70" customWidth="1"/>
    <col min="15880" max="15880" width="16" style="70" bestFit="1" customWidth="1"/>
    <col min="15881" max="15881" width="15.140625" style="70" bestFit="1" customWidth="1"/>
    <col min="15882" max="15882" width="19.140625" style="70" bestFit="1" customWidth="1"/>
    <col min="15883" max="15883" width="9.42578125" style="70" bestFit="1" customWidth="1"/>
    <col min="15884" max="16128" width="9.140625" style="70"/>
    <col min="16129" max="16129" width="0" style="70" hidden="1" customWidth="1"/>
    <col min="16130" max="16130" width="74" style="70" customWidth="1"/>
    <col min="16131" max="16131" width="17.28515625" style="70" customWidth="1"/>
    <col min="16132" max="16132" width="18.42578125" style="70" customWidth="1"/>
    <col min="16133" max="16133" width="23" style="70" customWidth="1"/>
    <col min="16134" max="16135" width="15.42578125" style="70" customWidth="1"/>
    <col min="16136" max="16136" width="16" style="70" bestFit="1" customWidth="1"/>
    <col min="16137" max="16137" width="15.140625" style="70" bestFit="1" customWidth="1"/>
    <col min="16138" max="16138" width="19.140625" style="70" bestFit="1" customWidth="1"/>
    <col min="16139" max="16139" width="9.42578125" style="70" bestFit="1" customWidth="1"/>
    <col min="16140" max="16384" width="9.140625" style="70"/>
  </cols>
  <sheetData>
    <row r="1" spans="2:11" s="3" customFormat="1" hidden="1" x14ac:dyDescent="0.25">
      <c r="B1" s="375" t="s">
        <v>0</v>
      </c>
      <c r="C1" s="376"/>
      <c r="D1" s="376"/>
      <c r="E1" s="376"/>
      <c r="F1" s="376"/>
      <c r="G1" s="376"/>
      <c r="H1" s="377"/>
      <c r="I1" s="1"/>
      <c r="J1" s="2"/>
    </row>
    <row r="2" spans="2:11" s="3" customFormat="1" hidden="1" x14ac:dyDescent="0.25">
      <c r="B2" s="378" t="s">
        <v>1</v>
      </c>
      <c r="C2" s="379"/>
      <c r="D2" s="379"/>
      <c r="E2" s="379"/>
      <c r="F2" s="379"/>
      <c r="G2" s="379"/>
      <c r="H2" s="380"/>
      <c r="I2" s="1"/>
      <c r="J2" s="2"/>
    </row>
    <row r="3" spans="2:11" s="3" customFormat="1" x14ac:dyDescent="0.25">
      <c r="B3" s="4" t="s">
        <v>2</v>
      </c>
      <c r="C3" s="5"/>
      <c r="D3" s="6"/>
      <c r="E3" s="7"/>
      <c r="F3" s="7"/>
      <c r="G3" s="7"/>
      <c r="H3" s="8"/>
      <c r="I3" s="1"/>
      <c r="J3" s="2"/>
    </row>
    <row r="4" spans="2:11" s="3" customFormat="1" x14ac:dyDescent="0.25">
      <c r="B4" s="4" t="s">
        <v>3</v>
      </c>
      <c r="C4" s="5"/>
      <c r="D4" s="9"/>
      <c r="E4" s="5"/>
      <c r="F4" s="5"/>
      <c r="G4" s="5"/>
      <c r="H4" s="10"/>
      <c r="I4" s="1"/>
      <c r="J4" s="2"/>
    </row>
    <row r="5" spans="2:11" s="3" customFormat="1" x14ac:dyDescent="0.25">
      <c r="B5" s="4" t="s">
        <v>4</v>
      </c>
      <c r="C5" s="11"/>
      <c r="D5" s="12"/>
      <c r="E5" s="11"/>
      <c r="F5" s="11"/>
      <c r="G5" s="11"/>
      <c r="H5" s="13"/>
      <c r="I5" s="1"/>
      <c r="J5" s="2"/>
    </row>
    <row r="6" spans="2:11" s="3" customFormat="1" x14ac:dyDescent="0.25">
      <c r="B6" s="4"/>
      <c r="C6" s="11"/>
      <c r="D6" s="12"/>
      <c r="E6" s="11"/>
      <c r="F6" s="11"/>
      <c r="G6" s="11"/>
      <c r="H6" s="13"/>
      <c r="I6" s="1"/>
    </row>
    <row r="7" spans="2:11" s="3" customFormat="1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"/>
      <c r="J7" s="18"/>
      <c r="K7" s="18"/>
    </row>
    <row r="8" spans="2:11" s="3" customFormat="1" x14ac:dyDescent="0.25">
      <c r="B8" s="4" t="s">
        <v>12</v>
      </c>
      <c r="C8" s="19"/>
      <c r="D8" s="20"/>
      <c r="E8" s="21"/>
      <c r="F8" s="22"/>
      <c r="G8" s="22"/>
      <c r="H8" s="23"/>
      <c r="I8" s="1"/>
      <c r="J8" s="24"/>
      <c r="K8" s="25"/>
    </row>
    <row r="9" spans="2:11" s="3" customFormat="1" x14ac:dyDescent="0.25">
      <c r="B9" s="4" t="s">
        <v>13</v>
      </c>
      <c r="C9" s="19"/>
      <c r="D9" s="26"/>
      <c r="E9" s="21"/>
      <c r="F9" s="22"/>
      <c r="G9" s="22"/>
      <c r="H9" s="23"/>
      <c r="I9" s="1"/>
      <c r="J9" s="24"/>
      <c r="K9" s="25"/>
    </row>
    <row r="10" spans="2:11" s="3" customFormat="1" x14ac:dyDescent="0.25">
      <c r="B10" s="27" t="s">
        <v>14</v>
      </c>
      <c r="C10" s="19"/>
      <c r="D10" s="26"/>
      <c r="E10" s="21"/>
      <c r="F10" s="22"/>
      <c r="G10" s="22"/>
      <c r="H10" s="23"/>
      <c r="I10" s="1"/>
      <c r="J10" s="24"/>
      <c r="K10" s="25"/>
    </row>
    <row r="11" spans="2:11" s="3" customFormat="1" x14ac:dyDescent="0.25">
      <c r="B11" s="28" t="s">
        <v>15</v>
      </c>
      <c r="C11" s="28" t="s">
        <v>16</v>
      </c>
      <c r="D11" s="29">
        <v>4000</v>
      </c>
      <c r="E11" s="30">
        <v>40027.230000000003</v>
      </c>
      <c r="F11" s="31">
        <v>9.3000000000000007</v>
      </c>
      <c r="G11" s="32">
        <v>6.52</v>
      </c>
      <c r="H11" s="23" t="s">
        <v>17</v>
      </c>
      <c r="I11" s="33"/>
      <c r="J11" s="24"/>
      <c r="K11" s="25"/>
    </row>
    <row r="12" spans="2:11" s="3" customFormat="1" x14ac:dyDescent="0.25">
      <c r="B12" s="28" t="s">
        <v>18</v>
      </c>
      <c r="C12" s="28" t="s">
        <v>19</v>
      </c>
      <c r="D12" s="29">
        <v>4000</v>
      </c>
      <c r="E12" s="30">
        <v>39722.129999999997</v>
      </c>
      <c r="F12" s="31">
        <v>9.2200000000000006</v>
      </c>
      <c r="G12" s="32">
        <v>6.18</v>
      </c>
      <c r="H12" s="23" t="s">
        <v>20</v>
      </c>
      <c r="I12" s="33"/>
      <c r="J12" s="24"/>
      <c r="K12" s="25"/>
    </row>
    <row r="13" spans="2:11" s="3" customFormat="1" x14ac:dyDescent="0.25">
      <c r="B13" s="28" t="s">
        <v>21</v>
      </c>
      <c r="C13" s="28" t="s">
        <v>16</v>
      </c>
      <c r="D13" s="29">
        <v>3000</v>
      </c>
      <c r="E13" s="30">
        <v>31094.32</v>
      </c>
      <c r="F13" s="31">
        <v>7.22</v>
      </c>
      <c r="G13" s="32">
        <v>6.52</v>
      </c>
      <c r="H13" s="23" t="s">
        <v>22</v>
      </c>
      <c r="I13" s="33"/>
      <c r="J13" s="24"/>
      <c r="K13" s="25"/>
    </row>
    <row r="14" spans="2:11" s="3" customFormat="1" x14ac:dyDescent="0.25">
      <c r="B14" s="28" t="s">
        <v>23</v>
      </c>
      <c r="C14" s="28" t="s">
        <v>16</v>
      </c>
      <c r="D14" s="29">
        <v>2750</v>
      </c>
      <c r="E14" s="30">
        <v>27926.27</v>
      </c>
      <c r="F14" s="31">
        <v>6.49</v>
      </c>
      <c r="G14" s="32">
        <v>6.06</v>
      </c>
      <c r="H14" s="23" t="s">
        <v>24</v>
      </c>
      <c r="I14" s="33"/>
      <c r="J14" s="24"/>
      <c r="K14" s="25"/>
    </row>
    <row r="15" spans="2:11" s="3" customFormat="1" x14ac:dyDescent="0.25">
      <c r="B15" s="28" t="s">
        <v>25</v>
      </c>
      <c r="C15" s="28" t="s">
        <v>16</v>
      </c>
      <c r="D15" s="29">
        <v>1750</v>
      </c>
      <c r="E15" s="30">
        <v>17357.509999999998</v>
      </c>
      <c r="F15" s="31">
        <v>4.03</v>
      </c>
      <c r="G15" s="32">
        <v>6.58</v>
      </c>
      <c r="H15" s="23" t="s">
        <v>26</v>
      </c>
      <c r="I15" s="33"/>
      <c r="J15" s="24"/>
      <c r="K15" s="25"/>
    </row>
    <row r="16" spans="2:11" s="3" customFormat="1" x14ac:dyDescent="0.25">
      <c r="B16" s="28" t="s">
        <v>27</v>
      </c>
      <c r="C16" s="28" t="s">
        <v>16</v>
      </c>
      <c r="D16" s="29">
        <v>1500</v>
      </c>
      <c r="E16" s="30">
        <v>16250.79</v>
      </c>
      <c r="F16" s="31">
        <v>3.77</v>
      </c>
      <c r="G16" s="32">
        <v>5.81</v>
      </c>
      <c r="H16" s="23" t="s">
        <v>28</v>
      </c>
      <c r="I16" s="33"/>
      <c r="J16" s="24"/>
      <c r="K16" s="25"/>
    </row>
    <row r="17" spans="2:11" s="3" customFormat="1" x14ac:dyDescent="0.25">
      <c r="B17" s="28" t="s">
        <v>29</v>
      </c>
      <c r="C17" s="28" t="s">
        <v>16</v>
      </c>
      <c r="D17" s="29">
        <v>1250</v>
      </c>
      <c r="E17" s="30">
        <v>12439.5</v>
      </c>
      <c r="F17" s="31">
        <v>2.89</v>
      </c>
      <c r="G17" s="32">
        <v>6.58</v>
      </c>
      <c r="H17" s="23" t="s">
        <v>30</v>
      </c>
      <c r="I17" s="33"/>
      <c r="J17" s="24"/>
      <c r="K17" s="25"/>
    </row>
    <row r="18" spans="2:11" s="3" customFormat="1" x14ac:dyDescent="0.25">
      <c r="B18" s="28" t="s">
        <v>31</v>
      </c>
      <c r="C18" s="28" t="s">
        <v>32</v>
      </c>
      <c r="D18" s="29">
        <v>1150</v>
      </c>
      <c r="E18" s="30">
        <v>11409.83</v>
      </c>
      <c r="F18" s="31">
        <v>2.65</v>
      </c>
      <c r="G18" s="32">
        <v>6.2049999999999992</v>
      </c>
      <c r="H18" s="23" t="s">
        <v>33</v>
      </c>
      <c r="I18" s="33"/>
      <c r="J18" s="24"/>
      <c r="K18" s="25"/>
    </row>
    <row r="19" spans="2:11" s="3" customFormat="1" x14ac:dyDescent="0.25">
      <c r="B19" s="28" t="s">
        <v>34</v>
      </c>
      <c r="C19" s="28" t="s">
        <v>16</v>
      </c>
      <c r="D19" s="29">
        <v>1000</v>
      </c>
      <c r="E19" s="30">
        <v>10396.1</v>
      </c>
      <c r="F19" s="31">
        <v>2.41</v>
      </c>
      <c r="G19" s="32">
        <v>7.0399000000000003</v>
      </c>
      <c r="H19" s="23" t="s">
        <v>35</v>
      </c>
      <c r="I19" s="33"/>
      <c r="J19" s="24"/>
      <c r="K19" s="25"/>
    </row>
    <row r="20" spans="2:11" s="3" customFormat="1" x14ac:dyDescent="0.25">
      <c r="B20" s="28" t="s">
        <v>36</v>
      </c>
      <c r="C20" s="28" t="s">
        <v>16</v>
      </c>
      <c r="D20" s="29">
        <v>1000</v>
      </c>
      <c r="E20" s="30">
        <v>10285.19</v>
      </c>
      <c r="F20" s="31">
        <v>2.39</v>
      </c>
      <c r="G20" s="32">
        <v>6.8199999999999994</v>
      </c>
      <c r="H20" s="23" t="s">
        <v>37</v>
      </c>
      <c r="I20" s="33"/>
      <c r="J20" s="24"/>
      <c r="K20" s="25"/>
    </row>
    <row r="21" spans="2:11" s="3" customFormat="1" x14ac:dyDescent="0.25">
      <c r="B21" s="28" t="s">
        <v>38</v>
      </c>
      <c r="C21" s="28" t="s">
        <v>19</v>
      </c>
      <c r="D21" s="29">
        <v>1000</v>
      </c>
      <c r="E21" s="30">
        <v>10213.280000000001</v>
      </c>
      <c r="F21" s="31">
        <v>2.37</v>
      </c>
      <c r="G21" s="32">
        <v>6.8550000000000004</v>
      </c>
      <c r="H21" s="23" t="s">
        <v>39</v>
      </c>
      <c r="I21" s="33"/>
      <c r="J21" s="24"/>
      <c r="K21" s="25"/>
    </row>
    <row r="22" spans="2:11" s="3" customFormat="1" x14ac:dyDescent="0.25">
      <c r="B22" s="28" t="s">
        <v>40</v>
      </c>
      <c r="C22" s="28" t="s">
        <v>16</v>
      </c>
      <c r="D22" s="29">
        <v>1000</v>
      </c>
      <c r="E22" s="30">
        <v>9859.0400000000009</v>
      </c>
      <c r="F22" s="31">
        <v>2.29</v>
      </c>
      <c r="G22" s="32">
        <v>6.7224999999999993</v>
      </c>
      <c r="H22" s="23" t="s">
        <v>41</v>
      </c>
      <c r="I22" s="33"/>
      <c r="J22" s="24"/>
      <c r="K22" s="25"/>
    </row>
    <row r="23" spans="2:11" s="3" customFormat="1" x14ac:dyDescent="0.25">
      <c r="B23" s="28" t="s">
        <v>42</v>
      </c>
      <c r="C23" s="28" t="s">
        <v>16</v>
      </c>
      <c r="D23" s="29">
        <v>900</v>
      </c>
      <c r="E23" s="30">
        <v>9771.2099999999991</v>
      </c>
      <c r="F23" s="31">
        <v>2.27</v>
      </c>
      <c r="G23" s="32">
        <v>6.84</v>
      </c>
      <c r="H23" s="23" t="s">
        <v>43</v>
      </c>
      <c r="I23" s="33"/>
      <c r="J23" s="24"/>
      <c r="K23" s="25"/>
    </row>
    <row r="24" spans="2:11" s="3" customFormat="1" x14ac:dyDescent="0.25">
      <c r="B24" s="28" t="s">
        <v>44</v>
      </c>
      <c r="C24" s="28" t="s">
        <v>16</v>
      </c>
      <c r="D24" s="29">
        <v>750</v>
      </c>
      <c r="E24" s="30">
        <v>7599.53</v>
      </c>
      <c r="F24" s="31">
        <v>1.76</v>
      </c>
      <c r="G24" s="32">
        <v>6.7700000000000014</v>
      </c>
      <c r="H24" s="23" t="s">
        <v>45</v>
      </c>
      <c r="I24" s="33"/>
      <c r="J24" s="24"/>
      <c r="K24" s="25"/>
    </row>
    <row r="25" spans="2:11" s="3" customFormat="1" x14ac:dyDescent="0.25">
      <c r="B25" s="28" t="s">
        <v>46</v>
      </c>
      <c r="C25" s="28" t="s">
        <v>16</v>
      </c>
      <c r="D25" s="29">
        <v>600</v>
      </c>
      <c r="E25" s="30">
        <v>6395.69</v>
      </c>
      <c r="F25" s="31">
        <v>1.49</v>
      </c>
      <c r="G25" s="32">
        <v>6.8048000000000002</v>
      </c>
      <c r="H25" s="23" t="s">
        <v>47</v>
      </c>
      <c r="I25" s="33"/>
      <c r="J25" s="24"/>
      <c r="K25" s="25"/>
    </row>
    <row r="26" spans="2:11" s="3" customFormat="1" x14ac:dyDescent="0.25">
      <c r="B26" s="28" t="s">
        <v>48</v>
      </c>
      <c r="C26" s="28" t="s">
        <v>16</v>
      </c>
      <c r="D26" s="29">
        <v>500</v>
      </c>
      <c r="E26" s="30">
        <v>5417.21</v>
      </c>
      <c r="F26" s="31">
        <v>1.26</v>
      </c>
      <c r="G26" s="32">
        <v>6.7449999999999992</v>
      </c>
      <c r="H26" s="23" t="s">
        <v>49</v>
      </c>
      <c r="I26" s="33"/>
      <c r="J26" s="24"/>
      <c r="K26" s="25"/>
    </row>
    <row r="27" spans="2:11" s="3" customFormat="1" x14ac:dyDescent="0.25">
      <c r="B27" s="28" t="s">
        <v>50</v>
      </c>
      <c r="C27" s="28" t="s">
        <v>16</v>
      </c>
      <c r="D27" s="29">
        <v>500</v>
      </c>
      <c r="E27" s="30">
        <v>5326.3</v>
      </c>
      <c r="F27" s="31">
        <v>1.24</v>
      </c>
      <c r="G27" s="32">
        <v>6.8698999999999995</v>
      </c>
      <c r="H27" s="23" t="s">
        <v>51</v>
      </c>
      <c r="I27" s="33"/>
      <c r="J27" s="24"/>
      <c r="K27" s="25"/>
    </row>
    <row r="28" spans="2:11" s="3" customFormat="1" x14ac:dyDescent="0.25">
      <c r="B28" s="28" t="s">
        <v>52</v>
      </c>
      <c r="C28" s="28" t="s">
        <v>16</v>
      </c>
      <c r="D28" s="29">
        <v>400</v>
      </c>
      <c r="E28" s="30">
        <v>4374.58</v>
      </c>
      <c r="F28" s="31">
        <v>1.02</v>
      </c>
      <c r="G28" s="32">
        <v>5.5949999999999998</v>
      </c>
      <c r="H28" s="23" t="s">
        <v>53</v>
      </c>
      <c r="I28" s="33"/>
      <c r="J28" s="24"/>
      <c r="K28" s="25"/>
    </row>
    <row r="29" spans="2:11" s="3" customFormat="1" x14ac:dyDescent="0.25">
      <c r="B29" s="28" t="s">
        <v>54</v>
      </c>
      <c r="C29" s="28" t="s">
        <v>16</v>
      </c>
      <c r="D29" s="29">
        <v>350</v>
      </c>
      <c r="E29" s="30">
        <v>3957.55</v>
      </c>
      <c r="F29" s="31">
        <v>0.92</v>
      </c>
      <c r="G29" s="32">
        <v>6.4766999999999992</v>
      </c>
      <c r="H29" s="23" t="s">
        <v>55</v>
      </c>
      <c r="I29" s="33"/>
      <c r="J29" s="24"/>
      <c r="K29" s="25"/>
    </row>
    <row r="30" spans="2:11" s="3" customFormat="1" x14ac:dyDescent="0.25">
      <c r="B30" s="28" t="s">
        <v>56</v>
      </c>
      <c r="C30" s="28" t="s">
        <v>16</v>
      </c>
      <c r="D30" s="29">
        <v>300</v>
      </c>
      <c r="E30" s="30">
        <v>3240.42</v>
      </c>
      <c r="F30" s="31">
        <v>0.75</v>
      </c>
      <c r="G30" s="32">
        <v>6.8199999999999994</v>
      </c>
      <c r="H30" s="23" t="s">
        <v>57</v>
      </c>
      <c r="I30" s="33"/>
      <c r="J30" s="24"/>
      <c r="K30" s="25"/>
    </row>
    <row r="31" spans="2:11" s="3" customFormat="1" x14ac:dyDescent="0.25">
      <c r="B31" s="28" t="s">
        <v>58</v>
      </c>
      <c r="C31" s="28" t="s">
        <v>16</v>
      </c>
      <c r="D31" s="29">
        <v>300</v>
      </c>
      <c r="E31" s="30">
        <v>3085.16</v>
      </c>
      <c r="F31" s="31">
        <v>0.72</v>
      </c>
      <c r="G31" s="32">
        <v>6.2349999999999994</v>
      </c>
      <c r="H31" s="23" t="s">
        <v>59</v>
      </c>
      <c r="I31" s="33"/>
      <c r="J31" s="24"/>
      <c r="K31" s="25"/>
    </row>
    <row r="32" spans="2:11" s="3" customFormat="1" x14ac:dyDescent="0.25">
      <c r="B32" s="28" t="s">
        <v>60</v>
      </c>
      <c r="C32" s="28" t="s">
        <v>16</v>
      </c>
      <c r="D32" s="29">
        <v>300</v>
      </c>
      <c r="E32" s="30">
        <v>2995.18</v>
      </c>
      <c r="F32" s="31">
        <v>0.7</v>
      </c>
      <c r="G32" s="32">
        <v>6.3850000000000007</v>
      </c>
      <c r="H32" s="23" t="s">
        <v>61</v>
      </c>
      <c r="I32" s="33"/>
      <c r="J32" s="24"/>
      <c r="K32" s="25"/>
    </row>
    <row r="33" spans="2:11" s="3" customFormat="1" x14ac:dyDescent="0.25">
      <c r="B33" s="28" t="s">
        <v>62</v>
      </c>
      <c r="C33" s="28" t="s">
        <v>16</v>
      </c>
      <c r="D33" s="29">
        <v>250</v>
      </c>
      <c r="E33" s="30">
        <v>2805.37</v>
      </c>
      <c r="F33" s="31">
        <v>0.65</v>
      </c>
      <c r="G33" s="32">
        <v>5.9249999999999998</v>
      </c>
      <c r="H33" s="23" t="s">
        <v>63</v>
      </c>
      <c r="I33" s="33"/>
      <c r="J33" s="24"/>
      <c r="K33" s="25"/>
    </row>
    <row r="34" spans="2:11" s="3" customFormat="1" x14ac:dyDescent="0.25">
      <c r="B34" s="28" t="s">
        <v>64</v>
      </c>
      <c r="C34" s="28" t="s">
        <v>16</v>
      </c>
      <c r="D34" s="29">
        <v>250</v>
      </c>
      <c r="E34" s="30">
        <v>2707.86</v>
      </c>
      <c r="F34" s="31">
        <v>0.63</v>
      </c>
      <c r="G34" s="32">
        <v>5.9599000000000002</v>
      </c>
      <c r="H34" s="23" t="s">
        <v>65</v>
      </c>
      <c r="I34" s="33"/>
      <c r="J34" s="24"/>
      <c r="K34" s="25"/>
    </row>
    <row r="35" spans="2:11" s="3" customFormat="1" x14ac:dyDescent="0.25">
      <c r="B35" s="28" t="s">
        <v>66</v>
      </c>
      <c r="C35" s="28" t="s">
        <v>16</v>
      </c>
      <c r="D35" s="29">
        <v>250</v>
      </c>
      <c r="E35" s="30">
        <v>2666.43</v>
      </c>
      <c r="F35" s="31">
        <v>0.62</v>
      </c>
      <c r="G35" s="32">
        <v>6.5469999999999997</v>
      </c>
      <c r="H35" s="23" t="s">
        <v>67</v>
      </c>
      <c r="I35" s="33"/>
      <c r="J35" s="24"/>
      <c r="K35" s="25"/>
    </row>
    <row r="36" spans="2:11" s="3" customFormat="1" x14ac:dyDescent="0.25">
      <c r="B36" s="28" t="s">
        <v>68</v>
      </c>
      <c r="C36" s="28" t="s">
        <v>16</v>
      </c>
      <c r="D36" s="29">
        <v>100</v>
      </c>
      <c r="E36" s="30">
        <v>1070.22</v>
      </c>
      <c r="F36" s="31">
        <v>0.25</v>
      </c>
      <c r="G36" s="32">
        <v>5.5449999999999999</v>
      </c>
      <c r="H36" s="23" t="s">
        <v>69</v>
      </c>
      <c r="I36" s="33"/>
      <c r="J36" s="24"/>
      <c r="K36" s="25"/>
    </row>
    <row r="37" spans="2:11" s="3" customFormat="1" x14ac:dyDescent="0.25">
      <c r="B37" s="28" t="s">
        <v>70</v>
      </c>
      <c r="C37" s="28" t="s">
        <v>16</v>
      </c>
      <c r="D37" s="29">
        <v>50</v>
      </c>
      <c r="E37" s="30">
        <v>551.98</v>
      </c>
      <c r="F37" s="31">
        <v>0.13</v>
      </c>
      <c r="G37" s="32">
        <v>5.5949999999999998</v>
      </c>
      <c r="H37" s="23" t="s">
        <v>71</v>
      </c>
      <c r="I37" s="33"/>
      <c r="J37" s="24"/>
      <c r="K37" s="25"/>
    </row>
    <row r="38" spans="2:11" s="3" customFormat="1" x14ac:dyDescent="0.25">
      <c r="B38" s="28" t="s">
        <v>72</v>
      </c>
      <c r="C38" s="28" t="s">
        <v>16</v>
      </c>
      <c r="D38" s="29">
        <v>50</v>
      </c>
      <c r="E38" s="30">
        <v>527.21</v>
      </c>
      <c r="F38" s="31">
        <v>0.12</v>
      </c>
      <c r="G38" s="32">
        <v>6.7449999999999992</v>
      </c>
      <c r="H38" s="23" t="s">
        <v>73</v>
      </c>
      <c r="I38" s="33"/>
      <c r="J38" s="24"/>
      <c r="K38" s="25"/>
    </row>
    <row r="39" spans="2:11" s="3" customFormat="1" x14ac:dyDescent="0.25">
      <c r="B39" s="28" t="s">
        <v>74</v>
      </c>
      <c r="C39" s="28" t="s">
        <v>16</v>
      </c>
      <c r="D39" s="29">
        <v>50</v>
      </c>
      <c r="E39" s="30">
        <v>523.80999999999995</v>
      </c>
      <c r="F39" s="31">
        <v>0.12</v>
      </c>
      <c r="G39" s="32">
        <v>5.6116000000000001</v>
      </c>
      <c r="H39" s="23" t="s">
        <v>75</v>
      </c>
      <c r="I39" s="33"/>
      <c r="J39" s="24"/>
      <c r="K39" s="25"/>
    </row>
    <row r="40" spans="2:11" s="3" customFormat="1" x14ac:dyDescent="0.25">
      <c r="B40" s="28" t="s">
        <v>76</v>
      </c>
      <c r="C40" s="28" t="s">
        <v>16</v>
      </c>
      <c r="D40" s="29">
        <v>35</v>
      </c>
      <c r="E40" s="30">
        <v>363.15</v>
      </c>
      <c r="F40" s="31">
        <v>0.08</v>
      </c>
      <c r="G40" s="32">
        <v>5.2</v>
      </c>
      <c r="H40" s="23" t="s">
        <v>77</v>
      </c>
      <c r="I40" s="33"/>
      <c r="J40" s="24"/>
      <c r="K40" s="25"/>
    </row>
    <row r="41" spans="2:11" s="3" customFormat="1" x14ac:dyDescent="0.25">
      <c r="B41" s="28" t="s">
        <v>78</v>
      </c>
      <c r="C41" s="28" t="s">
        <v>16</v>
      </c>
      <c r="D41" s="29">
        <v>25</v>
      </c>
      <c r="E41" s="30">
        <v>270.52</v>
      </c>
      <c r="F41" s="31">
        <v>0.06</v>
      </c>
      <c r="G41" s="32">
        <v>5.9300000000000006</v>
      </c>
      <c r="H41" s="23" t="s">
        <v>79</v>
      </c>
      <c r="I41" s="33"/>
      <c r="J41" s="24"/>
      <c r="K41" s="25"/>
    </row>
    <row r="42" spans="2:11" s="3" customFormat="1" x14ac:dyDescent="0.25">
      <c r="B42" s="28" t="s">
        <v>80</v>
      </c>
      <c r="C42" s="28" t="s">
        <v>16</v>
      </c>
      <c r="D42" s="29">
        <v>15</v>
      </c>
      <c r="E42" s="30">
        <v>156.38999999999999</v>
      </c>
      <c r="F42" s="31">
        <v>0.04</v>
      </c>
      <c r="G42" s="32">
        <v>5.12</v>
      </c>
      <c r="H42" s="23" t="s">
        <v>81</v>
      </c>
      <c r="I42" s="33"/>
      <c r="J42" s="24"/>
      <c r="K42" s="25"/>
    </row>
    <row r="43" spans="2:11" s="3" customFormat="1" x14ac:dyDescent="0.25">
      <c r="B43" s="28" t="s">
        <v>82</v>
      </c>
      <c r="C43" s="28" t="s">
        <v>16</v>
      </c>
      <c r="D43" s="29">
        <v>10</v>
      </c>
      <c r="E43" s="30">
        <v>103.92</v>
      </c>
      <c r="F43" s="31">
        <v>0.02</v>
      </c>
      <c r="G43" s="32">
        <v>5.15</v>
      </c>
      <c r="H43" s="23" t="s">
        <v>83</v>
      </c>
      <c r="I43" s="33"/>
      <c r="J43" s="24"/>
      <c r="K43" s="25"/>
    </row>
    <row r="44" spans="2:11" s="3" customFormat="1" x14ac:dyDescent="0.25">
      <c r="B44" s="28" t="s">
        <v>84</v>
      </c>
      <c r="C44" s="28" t="s">
        <v>16</v>
      </c>
      <c r="D44" s="29">
        <v>7</v>
      </c>
      <c r="E44" s="30">
        <v>76.31</v>
      </c>
      <c r="F44" s="31">
        <v>0.02</v>
      </c>
      <c r="G44" s="32">
        <v>3.7998999999999996</v>
      </c>
      <c r="H44" s="23" t="s">
        <v>85</v>
      </c>
      <c r="I44" s="33"/>
      <c r="J44" s="24"/>
      <c r="K44" s="25"/>
    </row>
    <row r="45" spans="2:11" s="3" customFormat="1" x14ac:dyDescent="0.25">
      <c r="B45" s="28" t="s">
        <v>86</v>
      </c>
      <c r="C45" s="28" t="s">
        <v>16</v>
      </c>
      <c r="D45" s="29">
        <v>5</v>
      </c>
      <c r="E45" s="30">
        <v>54.98</v>
      </c>
      <c r="F45" s="31">
        <v>0.01</v>
      </c>
      <c r="G45" s="32">
        <v>5.5250000000000004</v>
      </c>
      <c r="H45" s="23" t="s">
        <v>87</v>
      </c>
      <c r="I45" s="33"/>
      <c r="J45" s="24"/>
      <c r="K45" s="25"/>
    </row>
    <row r="46" spans="2:11" s="3" customFormat="1" x14ac:dyDescent="0.25">
      <c r="B46" s="28" t="s">
        <v>88</v>
      </c>
      <c r="C46" s="28" t="s">
        <v>16</v>
      </c>
      <c r="D46" s="29">
        <v>5</v>
      </c>
      <c r="E46" s="30">
        <v>51.97</v>
      </c>
      <c r="F46" s="31">
        <v>0.01</v>
      </c>
      <c r="G46" s="32">
        <v>5.1849999999999996</v>
      </c>
      <c r="H46" s="23" t="s">
        <v>89</v>
      </c>
      <c r="I46" s="33"/>
      <c r="J46" s="24"/>
      <c r="K46" s="25"/>
    </row>
    <row r="47" spans="2:11" s="3" customFormat="1" x14ac:dyDescent="0.25">
      <c r="B47" s="28" t="s">
        <v>90</v>
      </c>
      <c r="C47" s="28" t="s">
        <v>16</v>
      </c>
      <c r="D47" s="29">
        <v>1</v>
      </c>
      <c r="E47" s="30">
        <v>10.72</v>
      </c>
      <c r="F47" s="31">
        <v>0</v>
      </c>
      <c r="G47" s="32">
        <v>4.5698999999999996</v>
      </c>
      <c r="H47" s="23" t="s">
        <v>91</v>
      </c>
      <c r="I47" s="33"/>
      <c r="J47" s="24"/>
      <c r="K47" s="25"/>
    </row>
    <row r="48" spans="2:11" s="3" customFormat="1" x14ac:dyDescent="0.25">
      <c r="B48" s="27" t="s">
        <v>92</v>
      </c>
      <c r="C48" s="27"/>
      <c r="D48" s="34"/>
      <c r="E48" s="35">
        <f>SUM(E11:E47)</f>
        <v>301084.85999999987</v>
      </c>
      <c r="F48" s="36">
        <f>SUM(F11:F47)</f>
        <v>69.92000000000003</v>
      </c>
      <c r="G48" s="37"/>
      <c r="H48" s="23"/>
      <c r="I48" s="1"/>
    </row>
    <row r="49" spans="2:10" s="3" customFormat="1" ht="15" hidden="1" customHeight="1" x14ac:dyDescent="0.25">
      <c r="B49" s="4" t="s">
        <v>93</v>
      </c>
      <c r="C49" s="28"/>
      <c r="D49" s="38"/>
      <c r="E49" s="39"/>
      <c r="F49" s="40"/>
      <c r="G49" s="40"/>
      <c r="H49" s="41"/>
      <c r="I49" s="1"/>
    </row>
    <row r="50" spans="2:10" s="3" customFormat="1" ht="15" hidden="1" customHeight="1" x14ac:dyDescent="0.25">
      <c r="B50" s="28"/>
      <c r="C50" s="28"/>
      <c r="D50" s="29"/>
      <c r="E50" s="30"/>
      <c r="F50" s="42"/>
      <c r="G50" s="42"/>
      <c r="H50" s="23"/>
      <c r="I50" s="1"/>
    </row>
    <row r="51" spans="2:10" s="3" customFormat="1" ht="15" hidden="1" customHeight="1" x14ac:dyDescent="0.25">
      <c r="B51" s="27" t="s">
        <v>92</v>
      </c>
      <c r="C51" s="43"/>
      <c r="D51" s="38"/>
      <c r="E51" s="35">
        <f>SUM(E50)</f>
        <v>0</v>
      </c>
      <c r="F51" s="36">
        <f>SUM(F50)</f>
        <v>0</v>
      </c>
      <c r="G51" s="37"/>
      <c r="H51" s="41"/>
      <c r="I51" s="1"/>
      <c r="J51" s="1"/>
    </row>
    <row r="52" spans="2:10" s="3" customFormat="1" ht="15" hidden="1" customHeight="1" x14ac:dyDescent="0.25">
      <c r="B52" s="4" t="s">
        <v>94</v>
      </c>
      <c r="C52" s="27"/>
      <c r="D52" s="34"/>
      <c r="E52" s="44"/>
      <c r="F52" s="37"/>
      <c r="G52" s="37"/>
      <c r="H52" s="23"/>
      <c r="I52" s="1"/>
      <c r="J52" s="1"/>
    </row>
    <row r="53" spans="2:10" s="3" customFormat="1" ht="15" hidden="1" customHeight="1" x14ac:dyDescent="0.25">
      <c r="B53" s="4" t="s">
        <v>95</v>
      </c>
      <c r="C53" s="27"/>
      <c r="D53" s="34"/>
      <c r="E53" s="44"/>
      <c r="F53" s="37"/>
      <c r="G53" s="37"/>
      <c r="H53" s="23"/>
      <c r="I53" s="1"/>
      <c r="J53" s="1"/>
    </row>
    <row r="54" spans="2:10" s="3" customFormat="1" ht="15" hidden="1" customHeight="1" x14ac:dyDescent="0.25">
      <c r="B54" s="45"/>
      <c r="C54" s="45"/>
      <c r="D54" s="46"/>
      <c r="E54" s="47"/>
      <c r="F54" s="48"/>
      <c r="G54" s="48"/>
      <c r="H54" s="23"/>
      <c r="I54" s="1"/>
      <c r="J54" s="1"/>
    </row>
    <row r="55" spans="2:10" s="3" customFormat="1" ht="15" hidden="1" customHeight="1" x14ac:dyDescent="0.25">
      <c r="B55" s="45"/>
      <c r="C55" s="45"/>
      <c r="D55" s="46"/>
      <c r="E55" s="47"/>
      <c r="F55" s="48"/>
      <c r="G55" s="48"/>
      <c r="H55" s="23"/>
      <c r="I55" s="1"/>
      <c r="J55" s="1"/>
    </row>
    <row r="56" spans="2:10" s="3" customFormat="1" ht="15" hidden="1" customHeight="1" x14ac:dyDescent="0.25">
      <c r="B56" s="27" t="s">
        <v>92</v>
      </c>
      <c r="C56" s="27"/>
      <c r="D56" s="34"/>
      <c r="E56" s="35">
        <f>SUM(E54:E55)</f>
        <v>0</v>
      </c>
      <c r="F56" s="36">
        <f>SUM(F54:F55)</f>
        <v>0</v>
      </c>
      <c r="G56" s="37"/>
      <c r="H56" s="23"/>
      <c r="I56" s="1"/>
      <c r="J56" s="1"/>
    </row>
    <row r="57" spans="2:10" s="3" customFormat="1" ht="15" hidden="1" customHeight="1" x14ac:dyDescent="0.25">
      <c r="B57" s="4" t="s">
        <v>96</v>
      </c>
      <c r="C57" s="19"/>
      <c r="D57" s="26"/>
      <c r="E57" s="21"/>
      <c r="F57" s="22"/>
      <c r="G57" s="22"/>
      <c r="H57" s="23"/>
      <c r="I57" s="1"/>
      <c r="J57" s="1"/>
    </row>
    <row r="58" spans="2:10" s="3" customFormat="1" ht="15" hidden="1" customHeight="1" x14ac:dyDescent="0.25">
      <c r="B58" s="4" t="s">
        <v>97</v>
      </c>
      <c r="C58" s="19"/>
      <c r="D58" s="26"/>
      <c r="E58" s="21"/>
      <c r="F58" s="22"/>
      <c r="G58" s="22"/>
      <c r="H58" s="23"/>
      <c r="I58" s="1"/>
      <c r="J58" s="1"/>
    </row>
    <row r="59" spans="2:10" s="3" customFormat="1" ht="15" hidden="1" customHeight="1" x14ac:dyDescent="0.25">
      <c r="B59" s="28"/>
      <c r="C59" s="28"/>
      <c r="D59" s="29"/>
      <c r="E59" s="30"/>
      <c r="F59" s="42"/>
      <c r="G59" s="42"/>
      <c r="H59" s="23"/>
      <c r="I59" s="1"/>
      <c r="J59" s="1"/>
    </row>
    <row r="60" spans="2:10" s="3" customFormat="1" ht="15" hidden="1" customHeight="1" x14ac:dyDescent="0.25">
      <c r="B60" s="28"/>
      <c r="C60" s="28"/>
      <c r="D60" s="29"/>
      <c r="E60" s="30"/>
      <c r="F60" s="42"/>
      <c r="G60" s="42"/>
      <c r="H60" s="23"/>
      <c r="I60" s="1"/>
      <c r="J60" s="1"/>
    </row>
    <row r="61" spans="2:10" s="3" customFormat="1" ht="15" hidden="1" customHeight="1" x14ac:dyDescent="0.25">
      <c r="B61" s="28"/>
      <c r="C61" s="28"/>
      <c r="D61" s="29"/>
      <c r="E61" s="30"/>
      <c r="F61" s="42"/>
      <c r="G61" s="42"/>
      <c r="H61" s="23"/>
      <c r="I61" s="1"/>
      <c r="J61" s="1"/>
    </row>
    <row r="62" spans="2:10" s="3" customFormat="1" ht="15" hidden="1" customHeight="1" x14ac:dyDescent="0.25">
      <c r="B62" s="28"/>
      <c r="C62" s="28"/>
      <c r="D62" s="29"/>
      <c r="E62" s="30"/>
      <c r="F62" s="42"/>
      <c r="G62" s="42"/>
      <c r="H62" s="23"/>
      <c r="I62" s="1"/>
      <c r="J62" s="1"/>
    </row>
    <row r="63" spans="2:10" s="49" customFormat="1" ht="15" hidden="1" customHeight="1" x14ac:dyDescent="0.25">
      <c r="B63" s="27" t="s">
        <v>92</v>
      </c>
      <c r="C63" s="27"/>
      <c r="D63" s="34"/>
      <c r="E63" s="35">
        <f>SUM(E59:E62)</f>
        <v>0</v>
      </c>
      <c r="F63" s="36">
        <f>SUM(F59:F62)</f>
        <v>0</v>
      </c>
      <c r="G63" s="37"/>
      <c r="H63" s="41"/>
      <c r="I63" s="1"/>
      <c r="J63" s="1"/>
    </row>
    <row r="64" spans="2:10" s="49" customFormat="1" ht="15" hidden="1" customHeight="1" x14ac:dyDescent="0.25">
      <c r="B64" s="27" t="s">
        <v>98</v>
      </c>
      <c r="C64" s="27"/>
      <c r="D64" s="34"/>
      <c r="E64" s="44"/>
      <c r="F64" s="37"/>
      <c r="G64" s="37"/>
      <c r="H64" s="41"/>
      <c r="I64" s="1"/>
      <c r="J64" s="1"/>
    </row>
    <row r="65" spans="2:11" s="49" customFormat="1" ht="15" hidden="1" customHeight="1" x14ac:dyDescent="0.25">
      <c r="B65" s="45"/>
      <c r="C65" s="45"/>
      <c r="D65" s="46"/>
      <c r="E65" s="47"/>
      <c r="F65" s="48"/>
      <c r="G65" s="48"/>
      <c r="H65" s="41"/>
      <c r="I65" s="1"/>
      <c r="J65" s="1"/>
    </row>
    <row r="66" spans="2:11" s="49" customFormat="1" ht="15" hidden="1" customHeight="1" x14ac:dyDescent="0.25">
      <c r="B66" s="27" t="s">
        <v>92</v>
      </c>
      <c r="C66" s="27"/>
      <c r="D66" s="34"/>
      <c r="E66" s="35">
        <f>SUM(E65)</f>
        <v>0</v>
      </c>
      <c r="F66" s="36">
        <f>SUM(F65)</f>
        <v>0</v>
      </c>
      <c r="G66" s="37"/>
      <c r="H66" s="41"/>
      <c r="I66" s="1"/>
      <c r="J66" s="1"/>
    </row>
    <row r="67" spans="2:11" s="49" customFormat="1" ht="15" hidden="1" customHeight="1" x14ac:dyDescent="0.25">
      <c r="B67" s="27" t="s">
        <v>96</v>
      </c>
      <c r="C67" s="27"/>
      <c r="D67" s="50"/>
      <c r="E67" s="51"/>
      <c r="F67" s="52"/>
      <c r="G67" s="52"/>
      <c r="H67" s="41"/>
      <c r="I67" s="1"/>
      <c r="J67" s="1"/>
    </row>
    <row r="68" spans="2:11" s="49" customFormat="1" ht="15" hidden="1" customHeight="1" x14ac:dyDescent="0.25">
      <c r="B68" s="27" t="s">
        <v>97</v>
      </c>
      <c r="C68" s="27"/>
      <c r="D68" s="50"/>
      <c r="E68" s="51"/>
      <c r="F68" s="52"/>
      <c r="G68" s="52"/>
      <c r="H68" s="41"/>
      <c r="I68" s="1"/>
      <c r="J68" s="1"/>
    </row>
    <row r="69" spans="2:11" s="49" customFormat="1" ht="15" hidden="1" customHeight="1" x14ac:dyDescent="0.25">
      <c r="B69" s="45"/>
      <c r="C69" s="45"/>
      <c r="D69" s="53"/>
      <c r="E69" s="54"/>
      <c r="F69" s="55"/>
      <c r="G69" s="55"/>
      <c r="H69" s="41"/>
      <c r="I69" s="1"/>
      <c r="J69" s="1"/>
    </row>
    <row r="70" spans="2:11" s="49" customFormat="1" ht="15" hidden="1" customHeight="1" x14ac:dyDescent="0.25">
      <c r="B70" s="45"/>
      <c r="C70" s="45"/>
      <c r="D70" s="53"/>
      <c r="E70" s="54"/>
      <c r="F70" s="55"/>
      <c r="G70" s="55"/>
      <c r="H70" s="41"/>
      <c r="I70" s="1"/>
      <c r="J70" s="1"/>
    </row>
    <row r="71" spans="2:11" s="49" customFormat="1" ht="15" hidden="1" customHeight="1" x14ac:dyDescent="0.25">
      <c r="B71" s="27" t="s">
        <v>92</v>
      </c>
      <c r="C71" s="27"/>
      <c r="D71" s="34"/>
      <c r="E71" s="56">
        <f>SUM(E69:E70)</f>
        <v>0</v>
      </c>
      <c r="F71" s="57">
        <f>SUM(F69:F70)</f>
        <v>0</v>
      </c>
      <c r="G71" s="52"/>
      <c r="H71" s="41"/>
      <c r="I71" s="1"/>
      <c r="J71" s="1"/>
    </row>
    <row r="72" spans="2:11" s="49" customFormat="1" ht="15" hidden="1" customHeight="1" x14ac:dyDescent="0.25">
      <c r="B72" s="4" t="s">
        <v>99</v>
      </c>
      <c r="C72" s="27"/>
      <c r="D72" s="34"/>
      <c r="E72" s="51"/>
      <c r="F72" s="52"/>
      <c r="G72" s="52"/>
      <c r="H72" s="41"/>
      <c r="I72" s="1"/>
      <c r="J72" s="18"/>
      <c r="K72" s="18"/>
    </row>
    <row r="73" spans="2:11" s="49" customFormat="1" ht="15" hidden="1" customHeight="1" x14ac:dyDescent="0.25">
      <c r="B73" s="4" t="s">
        <v>100</v>
      </c>
      <c r="C73" s="27"/>
      <c r="D73" s="34"/>
      <c r="E73" s="51"/>
      <c r="F73" s="52"/>
      <c r="G73" s="52"/>
      <c r="H73" s="41"/>
      <c r="I73" s="1"/>
    </row>
    <row r="74" spans="2:11" s="49" customFormat="1" ht="15" hidden="1" customHeight="1" x14ac:dyDescent="0.25">
      <c r="B74" s="58"/>
      <c r="C74" s="58"/>
      <c r="D74" s="59"/>
      <c r="E74" s="60"/>
      <c r="F74" s="61"/>
      <c r="G74" s="62"/>
      <c r="H74" s="41"/>
      <c r="I74" s="63"/>
      <c r="J74" s="1"/>
    </row>
    <row r="75" spans="2:11" s="49" customFormat="1" ht="15" hidden="1" customHeight="1" x14ac:dyDescent="0.25">
      <c r="B75" s="58"/>
      <c r="C75" s="58"/>
      <c r="D75" s="59"/>
      <c r="E75" s="60"/>
      <c r="F75" s="61"/>
      <c r="G75" s="60"/>
      <c r="H75" s="41"/>
      <c r="I75" s="63"/>
      <c r="J75" s="1"/>
    </row>
    <row r="76" spans="2:11" s="49" customFormat="1" ht="15" hidden="1" customHeight="1" x14ac:dyDescent="0.25">
      <c r="B76" s="58"/>
      <c r="C76" s="58"/>
      <c r="D76" s="59"/>
      <c r="E76" s="60"/>
      <c r="F76" s="61"/>
      <c r="G76" s="60"/>
      <c r="H76" s="41"/>
      <c r="I76" s="63"/>
      <c r="J76" s="1"/>
    </row>
    <row r="77" spans="2:11" s="49" customFormat="1" ht="15" hidden="1" customHeight="1" x14ac:dyDescent="0.25">
      <c r="B77" s="58"/>
      <c r="C77" s="58"/>
      <c r="D77" s="59"/>
      <c r="E77" s="60"/>
      <c r="F77" s="61"/>
      <c r="G77" s="60"/>
      <c r="H77" s="41"/>
      <c r="I77" s="63"/>
      <c r="J77" s="1"/>
    </row>
    <row r="78" spans="2:11" s="49" customFormat="1" ht="15" hidden="1" customHeight="1" x14ac:dyDescent="0.25">
      <c r="B78" s="58"/>
      <c r="C78" s="58"/>
      <c r="D78" s="59"/>
      <c r="E78" s="60"/>
      <c r="F78" s="61"/>
      <c r="G78" s="60"/>
      <c r="H78" s="41"/>
      <c r="I78" s="63"/>
      <c r="J78" s="1"/>
    </row>
    <row r="79" spans="2:11" s="49" customFormat="1" ht="15" hidden="1" customHeight="1" x14ac:dyDescent="0.25">
      <c r="B79" s="58"/>
      <c r="C79" s="58"/>
      <c r="D79" s="59"/>
      <c r="E79" s="60"/>
      <c r="F79" s="61"/>
      <c r="G79" s="60"/>
      <c r="H79" s="41"/>
      <c r="I79" s="63"/>
      <c r="J79" s="1"/>
    </row>
    <row r="80" spans="2:11" s="49" customFormat="1" ht="15" hidden="1" customHeight="1" x14ac:dyDescent="0.25">
      <c r="B80" s="58"/>
      <c r="C80" s="58"/>
      <c r="D80" s="59"/>
      <c r="E80" s="60"/>
      <c r="F80" s="61"/>
      <c r="G80" s="60"/>
      <c r="H80" s="41"/>
      <c r="I80" s="63"/>
      <c r="J80" s="1"/>
    </row>
    <row r="81" spans="2:10" s="49" customFormat="1" ht="15" hidden="1" customHeight="1" x14ac:dyDescent="0.25">
      <c r="B81" s="27" t="s">
        <v>92</v>
      </c>
      <c r="C81" s="27"/>
      <c r="D81" s="64"/>
      <c r="E81" s="35">
        <f>SUM(E74:E80)</f>
        <v>0</v>
      </c>
      <c r="F81" s="36">
        <f>SUM(F74:F80)</f>
        <v>0</v>
      </c>
      <c r="G81" s="44"/>
      <c r="H81" s="23"/>
      <c r="I81" s="1"/>
      <c r="J81" s="1"/>
    </row>
    <row r="82" spans="2:10" s="49" customFormat="1" ht="15" hidden="1" customHeight="1" x14ac:dyDescent="0.25">
      <c r="B82" s="27" t="s">
        <v>101</v>
      </c>
      <c r="C82" s="27"/>
      <c r="D82" s="64"/>
      <c r="E82" s="44"/>
      <c r="F82" s="37"/>
      <c r="G82" s="44"/>
      <c r="H82" s="23"/>
      <c r="I82" s="1"/>
      <c r="J82" s="1"/>
    </row>
    <row r="83" spans="2:10" s="49" customFormat="1" ht="15" hidden="1" customHeight="1" x14ac:dyDescent="0.25">
      <c r="B83" s="45"/>
      <c r="C83" s="45"/>
      <c r="D83" s="64"/>
      <c r="E83" s="47"/>
      <c r="F83" s="48"/>
      <c r="G83" s="47"/>
      <c r="H83" s="23"/>
      <c r="I83" s="1"/>
      <c r="J83" s="1"/>
    </row>
    <row r="84" spans="2:10" s="49" customFormat="1" ht="15" hidden="1" customHeight="1" x14ac:dyDescent="0.25">
      <c r="B84" s="45"/>
      <c r="C84" s="45"/>
      <c r="D84" s="64"/>
      <c r="E84" s="47"/>
      <c r="F84" s="48"/>
      <c r="G84" s="47"/>
      <c r="H84" s="23"/>
      <c r="I84" s="1"/>
      <c r="J84" s="1"/>
    </row>
    <row r="85" spans="2:10" s="49" customFormat="1" ht="15" hidden="1" customHeight="1" x14ac:dyDescent="0.25">
      <c r="B85" s="27"/>
      <c r="C85" s="27"/>
      <c r="D85" s="64"/>
      <c r="E85" s="35">
        <f>SUM(E83:E84)</f>
        <v>0</v>
      </c>
      <c r="F85" s="36">
        <f>SUM(F83:F84)</f>
        <v>0</v>
      </c>
      <c r="G85" s="44"/>
      <c r="H85" s="23"/>
      <c r="I85" s="1"/>
      <c r="J85" s="1"/>
    </row>
    <row r="86" spans="2:10" s="49" customFormat="1" ht="15" customHeight="1" x14ac:dyDescent="0.25">
      <c r="B86" s="27" t="s">
        <v>94</v>
      </c>
      <c r="C86" s="27"/>
      <c r="D86" s="64"/>
      <c r="E86" s="44"/>
      <c r="F86" s="37"/>
      <c r="G86" s="44"/>
      <c r="H86" s="23"/>
      <c r="I86" s="1"/>
      <c r="J86" s="1"/>
    </row>
    <row r="87" spans="2:10" s="49" customFormat="1" ht="15" customHeight="1" x14ac:dyDescent="0.25">
      <c r="B87" s="27" t="s">
        <v>95</v>
      </c>
      <c r="C87" s="27"/>
      <c r="D87" s="64"/>
      <c r="E87" s="44"/>
      <c r="F87" s="37"/>
      <c r="G87" s="44"/>
      <c r="H87" s="23"/>
      <c r="I87" s="1"/>
      <c r="J87" s="1"/>
    </row>
    <row r="88" spans="2:10" s="49" customFormat="1" ht="15" customHeight="1" x14ac:dyDescent="0.25">
      <c r="B88" s="45" t="s">
        <v>102</v>
      </c>
      <c r="C88" s="45" t="s">
        <v>103</v>
      </c>
      <c r="D88" s="64">
        <v>60000000</v>
      </c>
      <c r="E88" s="47">
        <v>59221.39</v>
      </c>
      <c r="F88" s="48">
        <v>13.75</v>
      </c>
      <c r="G88" s="47">
        <v>6.6908999999999992</v>
      </c>
      <c r="H88" s="23" t="s">
        <v>104</v>
      </c>
      <c r="I88" s="1"/>
      <c r="J88" s="1"/>
    </row>
    <row r="89" spans="2:10" s="49" customFormat="1" ht="15" customHeight="1" x14ac:dyDescent="0.25">
      <c r="B89" s="45" t="s">
        <v>105</v>
      </c>
      <c r="C89" s="45" t="s">
        <v>103</v>
      </c>
      <c r="D89" s="64">
        <v>51500000</v>
      </c>
      <c r="E89" s="47">
        <v>49973.77</v>
      </c>
      <c r="F89" s="48">
        <v>11.61</v>
      </c>
      <c r="G89" s="47">
        <v>6.5031999999999996</v>
      </c>
      <c r="H89" s="23" t="s">
        <v>106</v>
      </c>
      <c r="I89" s="1"/>
      <c r="J89" s="1"/>
    </row>
    <row r="90" spans="2:10" s="49" customFormat="1" ht="15" customHeight="1" x14ac:dyDescent="0.25">
      <c r="B90" s="45" t="s">
        <v>107</v>
      </c>
      <c r="C90" s="45" t="s">
        <v>103</v>
      </c>
      <c r="D90" s="64">
        <v>12500000</v>
      </c>
      <c r="E90" s="47">
        <v>12832.5</v>
      </c>
      <c r="F90" s="48">
        <v>2.98</v>
      </c>
      <c r="G90" s="47">
        <v>6.8325999999999993</v>
      </c>
      <c r="H90" s="23" t="s">
        <v>108</v>
      </c>
      <c r="I90" s="1"/>
      <c r="J90" s="1"/>
    </row>
    <row r="91" spans="2:10" s="49" customFormat="1" ht="15" customHeight="1" x14ac:dyDescent="0.25">
      <c r="B91" s="45" t="s">
        <v>109</v>
      </c>
      <c r="C91" s="45" t="s">
        <v>103</v>
      </c>
      <c r="D91" s="64">
        <v>500000</v>
      </c>
      <c r="E91" s="47">
        <v>528.99</v>
      </c>
      <c r="F91" s="48">
        <v>0.12</v>
      </c>
      <c r="G91" s="47">
        <v>5.6326999999999998</v>
      </c>
      <c r="H91" s="23" t="s">
        <v>110</v>
      </c>
      <c r="I91" s="1"/>
      <c r="J91" s="1"/>
    </row>
    <row r="92" spans="2:10" s="49" customFormat="1" ht="15" customHeight="1" x14ac:dyDescent="0.25">
      <c r="B92" s="27" t="s">
        <v>92</v>
      </c>
      <c r="C92" s="27"/>
      <c r="D92" s="64"/>
      <c r="E92" s="36">
        <f>SUM(E88:E91)</f>
        <v>122556.65000000001</v>
      </c>
      <c r="F92" s="36">
        <f>SUM(F88:F91)</f>
        <v>28.46</v>
      </c>
      <c r="G92" s="44"/>
      <c r="H92" s="23"/>
      <c r="I92" s="1"/>
      <c r="J92" s="1"/>
    </row>
    <row r="93" spans="2:10" s="3" customFormat="1" x14ac:dyDescent="0.25">
      <c r="B93" s="27" t="s">
        <v>111</v>
      </c>
      <c r="C93" s="45"/>
      <c r="D93" s="46"/>
      <c r="E93" s="47"/>
      <c r="F93" s="61"/>
      <c r="G93" s="48"/>
      <c r="H93" s="23"/>
      <c r="I93" s="1"/>
      <c r="J93" s="1"/>
    </row>
    <row r="94" spans="2:10" s="3" customFormat="1" x14ac:dyDescent="0.25">
      <c r="B94" s="27" t="s">
        <v>112</v>
      </c>
      <c r="C94" s="45"/>
      <c r="D94" s="46"/>
      <c r="E94" s="47">
        <v>5595.4</v>
      </c>
      <c r="F94" s="65">
        <v>1.3</v>
      </c>
      <c r="G94" s="42"/>
      <c r="H94" s="23"/>
      <c r="I94" s="33"/>
      <c r="J94" s="1"/>
    </row>
    <row r="95" spans="2:10" s="3" customFormat="1" x14ac:dyDescent="0.25">
      <c r="B95" s="27" t="s">
        <v>113</v>
      </c>
      <c r="C95" s="45"/>
      <c r="D95" s="46"/>
      <c r="E95" s="47">
        <v>1373.63</v>
      </c>
      <c r="F95" s="65">
        <v>0.32</v>
      </c>
      <c r="G95" s="42"/>
      <c r="H95" s="23"/>
      <c r="I95" s="33"/>
      <c r="J95" s="1"/>
    </row>
    <row r="96" spans="2:10" s="49" customFormat="1" x14ac:dyDescent="0.25">
      <c r="B96" s="66" t="s">
        <v>114</v>
      </c>
      <c r="C96" s="66"/>
      <c r="D96" s="67"/>
      <c r="E96" s="35">
        <f>+SUM(E94:E95)+E63+E48+E56+E51+E66+E81+E71+E85+E92</f>
        <v>430610.53999999992</v>
      </c>
      <c r="F96" s="36">
        <f>+SUM(F94:F95)+F63+F48+F56+F51+F66+F81+F71+F85+F92</f>
        <v>100.00000000000003</v>
      </c>
      <c r="G96" s="68"/>
      <c r="H96" s="69"/>
      <c r="I96" s="1"/>
      <c r="J96" s="1"/>
    </row>
    <row r="97" spans="2:10" s="2" customFormat="1" x14ac:dyDescent="0.25">
      <c r="B97" s="381" t="s">
        <v>115</v>
      </c>
      <c r="C97" s="382"/>
      <c r="D97" s="382"/>
      <c r="E97" s="382"/>
      <c r="F97" s="382"/>
      <c r="G97" s="382"/>
      <c r="H97" s="383"/>
      <c r="I97" s="1"/>
      <c r="J97" s="63"/>
    </row>
    <row r="98" spans="2:10" x14ac:dyDescent="0.25">
      <c r="B98" s="384" t="s">
        <v>116</v>
      </c>
      <c r="C98" s="385"/>
      <c r="D98" s="385"/>
      <c r="E98" s="385"/>
      <c r="F98" s="385"/>
      <c r="G98" s="385"/>
      <c r="H98" s="386"/>
      <c r="J98" s="1"/>
    </row>
    <row r="99" spans="2:10" x14ac:dyDescent="0.25">
      <c r="B99" s="71" t="s">
        <v>117</v>
      </c>
      <c r="C99" s="72"/>
      <c r="D99" s="72"/>
      <c r="E99" s="72"/>
      <c r="F99" s="72"/>
      <c r="G99" s="72"/>
      <c r="H99" s="73"/>
      <c r="J99" s="1"/>
    </row>
    <row r="100" spans="2:10" x14ac:dyDescent="0.25">
      <c r="B100" s="71" t="s">
        <v>118</v>
      </c>
      <c r="C100" s="72"/>
      <c r="D100" s="72"/>
      <c r="E100" s="72"/>
      <c r="F100" s="72"/>
      <c r="G100" s="72"/>
      <c r="H100" s="73"/>
      <c r="J100" s="1"/>
    </row>
    <row r="101" spans="2:10" x14ac:dyDescent="0.25">
      <c r="B101" s="71"/>
      <c r="C101" s="72"/>
      <c r="D101" s="72"/>
      <c r="E101" s="72"/>
      <c r="F101" s="72"/>
      <c r="G101" s="72"/>
      <c r="H101" s="73"/>
      <c r="J101" s="1"/>
    </row>
    <row r="102" spans="2:10" x14ac:dyDescent="0.25">
      <c r="J102" s="1"/>
    </row>
  </sheetData>
  <mergeCells count="4">
    <mergeCell ref="B1:H1"/>
    <mergeCell ref="B2:H2"/>
    <mergeCell ref="B97:H97"/>
    <mergeCell ref="B98:H98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70" hidden="1" customWidth="1"/>
    <col min="2" max="2" width="106.140625" style="70" customWidth="1"/>
    <col min="3" max="3" width="18.28515625" style="70" customWidth="1"/>
    <col min="4" max="4" width="15.7109375" style="70" customWidth="1"/>
    <col min="5" max="5" width="25" style="70" customWidth="1"/>
    <col min="6" max="7" width="15.42578125" style="70" customWidth="1"/>
    <col min="8" max="8" width="17.28515625" style="74" customWidth="1"/>
    <col min="9" max="9" width="15.140625" style="1" bestFit="1" customWidth="1"/>
    <col min="10" max="10" width="19.42578125" style="2" customWidth="1"/>
    <col min="11" max="11" width="12.85546875" style="70" customWidth="1"/>
    <col min="12" max="256" width="9.140625" style="70"/>
    <col min="257" max="257" width="0" style="70" hidden="1" customWidth="1"/>
    <col min="258" max="258" width="106.140625" style="70" customWidth="1"/>
    <col min="259" max="259" width="18.28515625" style="70" customWidth="1"/>
    <col min="260" max="260" width="15.7109375" style="70" customWidth="1"/>
    <col min="261" max="261" width="25" style="70" customWidth="1"/>
    <col min="262" max="263" width="15.42578125" style="70" customWidth="1"/>
    <col min="264" max="264" width="17.28515625" style="70" customWidth="1"/>
    <col min="265" max="265" width="15.140625" style="70" bestFit="1" customWidth="1"/>
    <col min="266" max="266" width="19.42578125" style="70" customWidth="1"/>
    <col min="267" max="267" width="12.85546875" style="70" customWidth="1"/>
    <col min="268" max="512" width="9.140625" style="70"/>
    <col min="513" max="513" width="0" style="70" hidden="1" customWidth="1"/>
    <col min="514" max="514" width="106.140625" style="70" customWidth="1"/>
    <col min="515" max="515" width="18.28515625" style="70" customWidth="1"/>
    <col min="516" max="516" width="15.7109375" style="70" customWidth="1"/>
    <col min="517" max="517" width="25" style="70" customWidth="1"/>
    <col min="518" max="519" width="15.42578125" style="70" customWidth="1"/>
    <col min="520" max="520" width="17.28515625" style="70" customWidth="1"/>
    <col min="521" max="521" width="15.140625" style="70" bestFit="1" customWidth="1"/>
    <col min="522" max="522" width="19.42578125" style="70" customWidth="1"/>
    <col min="523" max="523" width="12.85546875" style="70" customWidth="1"/>
    <col min="524" max="768" width="9.140625" style="70"/>
    <col min="769" max="769" width="0" style="70" hidden="1" customWidth="1"/>
    <col min="770" max="770" width="106.140625" style="70" customWidth="1"/>
    <col min="771" max="771" width="18.28515625" style="70" customWidth="1"/>
    <col min="772" max="772" width="15.7109375" style="70" customWidth="1"/>
    <col min="773" max="773" width="25" style="70" customWidth="1"/>
    <col min="774" max="775" width="15.42578125" style="70" customWidth="1"/>
    <col min="776" max="776" width="17.28515625" style="70" customWidth="1"/>
    <col min="777" max="777" width="15.140625" style="70" bestFit="1" customWidth="1"/>
    <col min="778" max="778" width="19.42578125" style="70" customWidth="1"/>
    <col min="779" max="779" width="12.85546875" style="70" customWidth="1"/>
    <col min="780" max="1024" width="9.140625" style="70"/>
    <col min="1025" max="1025" width="0" style="70" hidden="1" customWidth="1"/>
    <col min="1026" max="1026" width="106.140625" style="70" customWidth="1"/>
    <col min="1027" max="1027" width="18.28515625" style="70" customWidth="1"/>
    <col min="1028" max="1028" width="15.7109375" style="70" customWidth="1"/>
    <col min="1029" max="1029" width="25" style="70" customWidth="1"/>
    <col min="1030" max="1031" width="15.42578125" style="70" customWidth="1"/>
    <col min="1032" max="1032" width="17.28515625" style="70" customWidth="1"/>
    <col min="1033" max="1033" width="15.140625" style="70" bestFit="1" customWidth="1"/>
    <col min="1034" max="1034" width="19.42578125" style="70" customWidth="1"/>
    <col min="1035" max="1035" width="12.85546875" style="70" customWidth="1"/>
    <col min="1036" max="1280" width="9.140625" style="70"/>
    <col min="1281" max="1281" width="0" style="70" hidden="1" customWidth="1"/>
    <col min="1282" max="1282" width="106.140625" style="70" customWidth="1"/>
    <col min="1283" max="1283" width="18.28515625" style="70" customWidth="1"/>
    <col min="1284" max="1284" width="15.7109375" style="70" customWidth="1"/>
    <col min="1285" max="1285" width="25" style="70" customWidth="1"/>
    <col min="1286" max="1287" width="15.42578125" style="70" customWidth="1"/>
    <col min="1288" max="1288" width="17.28515625" style="70" customWidth="1"/>
    <col min="1289" max="1289" width="15.140625" style="70" bestFit="1" customWidth="1"/>
    <col min="1290" max="1290" width="19.42578125" style="70" customWidth="1"/>
    <col min="1291" max="1291" width="12.85546875" style="70" customWidth="1"/>
    <col min="1292" max="1536" width="9.140625" style="70"/>
    <col min="1537" max="1537" width="0" style="70" hidden="1" customWidth="1"/>
    <col min="1538" max="1538" width="106.140625" style="70" customWidth="1"/>
    <col min="1539" max="1539" width="18.28515625" style="70" customWidth="1"/>
    <col min="1540" max="1540" width="15.7109375" style="70" customWidth="1"/>
    <col min="1541" max="1541" width="25" style="70" customWidth="1"/>
    <col min="1542" max="1543" width="15.42578125" style="70" customWidth="1"/>
    <col min="1544" max="1544" width="17.28515625" style="70" customWidth="1"/>
    <col min="1545" max="1545" width="15.140625" style="70" bestFit="1" customWidth="1"/>
    <col min="1546" max="1546" width="19.42578125" style="70" customWidth="1"/>
    <col min="1547" max="1547" width="12.85546875" style="70" customWidth="1"/>
    <col min="1548" max="1792" width="9.140625" style="70"/>
    <col min="1793" max="1793" width="0" style="70" hidden="1" customWidth="1"/>
    <col min="1794" max="1794" width="106.140625" style="70" customWidth="1"/>
    <col min="1795" max="1795" width="18.28515625" style="70" customWidth="1"/>
    <col min="1796" max="1796" width="15.7109375" style="70" customWidth="1"/>
    <col min="1797" max="1797" width="25" style="70" customWidth="1"/>
    <col min="1798" max="1799" width="15.42578125" style="70" customWidth="1"/>
    <col min="1800" max="1800" width="17.28515625" style="70" customWidth="1"/>
    <col min="1801" max="1801" width="15.140625" style="70" bestFit="1" customWidth="1"/>
    <col min="1802" max="1802" width="19.42578125" style="70" customWidth="1"/>
    <col min="1803" max="1803" width="12.85546875" style="70" customWidth="1"/>
    <col min="1804" max="2048" width="9.140625" style="70"/>
    <col min="2049" max="2049" width="0" style="70" hidden="1" customWidth="1"/>
    <col min="2050" max="2050" width="106.140625" style="70" customWidth="1"/>
    <col min="2051" max="2051" width="18.28515625" style="70" customWidth="1"/>
    <col min="2052" max="2052" width="15.7109375" style="70" customWidth="1"/>
    <col min="2053" max="2053" width="25" style="70" customWidth="1"/>
    <col min="2054" max="2055" width="15.42578125" style="70" customWidth="1"/>
    <col min="2056" max="2056" width="17.28515625" style="70" customWidth="1"/>
    <col min="2057" max="2057" width="15.140625" style="70" bestFit="1" customWidth="1"/>
    <col min="2058" max="2058" width="19.42578125" style="70" customWidth="1"/>
    <col min="2059" max="2059" width="12.85546875" style="70" customWidth="1"/>
    <col min="2060" max="2304" width="9.140625" style="70"/>
    <col min="2305" max="2305" width="0" style="70" hidden="1" customWidth="1"/>
    <col min="2306" max="2306" width="106.140625" style="70" customWidth="1"/>
    <col min="2307" max="2307" width="18.28515625" style="70" customWidth="1"/>
    <col min="2308" max="2308" width="15.7109375" style="70" customWidth="1"/>
    <col min="2309" max="2309" width="25" style="70" customWidth="1"/>
    <col min="2310" max="2311" width="15.42578125" style="70" customWidth="1"/>
    <col min="2312" max="2312" width="17.28515625" style="70" customWidth="1"/>
    <col min="2313" max="2313" width="15.140625" style="70" bestFit="1" customWidth="1"/>
    <col min="2314" max="2314" width="19.42578125" style="70" customWidth="1"/>
    <col min="2315" max="2315" width="12.85546875" style="70" customWidth="1"/>
    <col min="2316" max="2560" width="9.140625" style="70"/>
    <col min="2561" max="2561" width="0" style="70" hidden="1" customWidth="1"/>
    <col min="2562" max="2562" width="106.140625" style="70" customWidth="1"/>
    <col min="2563" max="2563" width="18.28515625" style="70" customWidth="1"/>
    <col min="2564" max="2564" width="15.7109375" style="70" customWidth="1"/>
    <col min="2565" max="2565" width="25" style="70" customWidth="1"/>
    <col min="2566" max="2567" width="15.42578125" style="70" customWidth="1"/>
    <col min="2568" max="2568" width="17.28515625" style="70" customWidth="1"/>
    <col min="2569" max="2569" width="15.140625" style="70" bestFit="1" customWidth="1"/>
    <col min="2570" max="2570" width="19.42578125" style="70" customWidth="1"/>
    <col min="2571" max="2571" width="12.85546875" style="70" customWidth="1"/>
    <col min="2572" max="2816" width="9.140625" style="70"/>
    <col min="2817" max="2817" width="0" style="70" hidden="1" customWidth="1"/>
    <col min="2818" max="2818" width="106.140625" style="70" customWidth="1"/>
    <col min="2819" max="2819" width="18.28515625" style="70" customWidth="1"/>
    <col min="2820" max="2820" width="15.7109375" style="70" customWidth="1"/>
    <col min="2821" max="2821" width="25" style="70" customWidth="1"/>
    <col min="2822" max="2823" width="15.42578125" style="70" customWidth="1"/>
    <col min="2824" max="2824" width="17.28515625" style="70" customWidth="1"/>
    <col min="2825" max="2825" width="15.140625" style="70" bestFit="1" customWidth="1"/>
    <col min="2826" max="2826" width="19.42578125" style="70" customWidth="1"/>
    <col min="2827" max="2827" width="12.85546875" style="70" customWidth="1"/>
    <col min="2828" max="3072" width="9.140625" style="70"/>
    <col min="3073" max="3073" width="0" style="70" hidden="1" customWidth="1"/>
    <col min="3074" max="3074" width="106.140625" style="70" customWidth="1"/>
    <col min="3075" max="3075" width="18.28515625" style="70" customWidth="1"/>
    <col min="3076" max="3076" width="15.7109375" style="70" customWidth="1"/>
    <col min="3077" max="3077" width="25" style="70" customWidth="1"/>
    <col min="3078" max="3079" width="15.42578125" style="70" customWidth="1"/>
    <col min="3080" max="3080" width="17.28515625" style="70" customWidth="1"/>
    <col min="3081" max="3081" width="15.140625" style="70" bestFit="1" customWidth="1"/>
    <col min="3082" max="3082" width="19.42578125" style="70" customWidth="1"/>
    <col min="3083" max="3083" width="12.85546875" style="70" customWidth="1"/>
    <col min="3084" max="3328" width="9.140625" style="70"/>
    <col min="3329" max="3329" width="0" style="70" hidden="1" customWidth="1"/>
    <col min="3330" max="3330" width="106.140625" style="70" customWidth="1"/>
    <col min="3331" max="3331" width="18.28515625" style="70" customWidth="1"/>
    <col min="3332" max="3332" width="15.7109375" style="70" customWidth="1"/>
    <col min="3333" max="3333" width="25" style="70" customWidth="1"/>
    <col min="3334" max="3335" width="15.42578125" style="70" customWidth="1"/>
    <col min="3336" max="3336" width="17.28515625" style="70" customWidth="1"/>
    <col min="3337" max="3337" width="15.140625" style="70" bestFit="1" customWidth="1"/>
    <col min="3338" max="3338" width="19.42578125" style="70" customWidth="1"/>
    <col min="3339" max="3339" width="12.85546875" style="70" customWidth="1"/>
    <col min="3340" max="3584" width="9.140625" style="70"/>
    <col min="3585" max="3585" width="0" style="70" hidden="1" customWidth="1"/>
    <col min="3586" max="3586" width="106.140625" style="70" customWidth="1"/>
    <col min="3587" max="3587" width="18.28515625" style="70" customWidth="1"/>
    <col min="3588" max="3588" width="15.7109375" style="70" customWidth="1"/>
    <col min="3589" max="3589" width="25" style="70" customWidth="1"/>
    <col min="3590" max="3591" width="15.42578125" style="70" customWidth="1"/>
    <col min="3592" max="3592" width="17.28515625" style="70" customWidth="1"/>
    <col min="3593" max="3593" width="15.140625" style="70" bestFit="1" customWidth="1"/>
    <col min="3594" max="3594" width="19.42578125" style="70" customWidth="1"/>
    <col min="3595" max="3595" width="12.85546875" style="70" customWidth="1"/>
    <col min="3596" max="3840" width="9.140625" style="70"/>
    <col min="3841" max="3841" width="0" style="70" hidden="1" customWidth="1"/>
    <col min="3842" max="3842" width="106.140625" style="70" customWidth="1"/>
    <col min="3843" max="3843" width="18.28515625" style="70" customWidth="1"/>
    <col min="3844" max="3844" width="15.7109375" style="70" customWidth="1"/>
    <col min="3845" max="3845" width="25" style="70" customWidth="1"/>
    <col min="3846" max="3847" width="15.42578125" style="70" customWidth="1"/>
    <col min="3848" max="3848" width="17.28515625" style="70" customWidth="1"/>
    <col min="3849" max="3849" width="15.140625" style="70" bestFit="1" customWidth="1"/>
    <col min="3850" max="3850" width="19.42578125" style="70" customWidth="1"/>
    <col min="3851" max="3851" width="12.85546875" style="70" customWidth="1"/>
    <col min="3852" max="4096" width="9.140625" style="70"/>
    <col min="4097" max="4097" width="0" style="70" hidden="1" customWidth="1"/>
    <col min="4098" max="4098" width="106.140625" style="70" customWidth="1"/>
    <col min="4099" max="4099" width="18.28515625" style="70" customWidth="1"/>
    <col min="4100" max="4100" width="15.7109375" style="70" customWidth="1"/>
    <col min="4101" max="4101" width="25" style="70" customWidth="1"/>
    <col min="4102" max="4103" width="15.42578125" style="70" customWidth="1"/>
    <col min="4104" max="4104" width="17.28515625" style="70" customWidth="1"/>
    <col min="4105" max="4105" width="15.140625" style="70" bestFit="1" customWidth="1"/>
    <col min="4106" max="4106" width="19.42578125" style="70" customWidth="1"/>
    <col min="4107" max="4107" width="12.85546875" style="70" customWidth="1"/>
    <col min="4108" max="4352" width="9.140625" style="70"/>
    <col min="4353" max="4353" width="0" style="70" hidden="1" customWidth="1"/>
    <col min="4354" max="4354" width="106.140625" style="70" customWidth="1"/>
    <col min="4355" max="4355" width="18.28515625" style="70" customWidth="1"/>
    <col min="4356" max="4356" width="15.7109375" style="70" customWidth="1"/>
    <col min="4357" max="4357" width="25" style="70" customWidth="1"/>
    <col min="4358" max="4359" width="15.42578125" style="70" customWidth="1"/>
    <col min="4360" max="4360" width="17.28515625" style="70" customWidth="1"/>
    <col min="4361" max="4361" width="15.140625" style="70" bestFit="1" customWidth="1"/>
    <col min="4362" max="4362" width="19.42578125" style="70" customWidth="1"/>
    <col min="4363" max="4363" width="12.85546875" style="70" customWidth="1"/>
    <col min="4364" max="4608" width="9.140625" style="70"/>
    <col min="4609" max="4609" width="0" style="70" hidden="1" customWidth="1"/>
    <col min="4610" max="4610" width="106.140625" style="70" customWidth="1"/>
    <col min="4611" max="4611" width="18.28515625" style="70" customWidth="1"/>
    <col min="4612" max="4612" width="15.7109375" style="70" customWidth="1"/>
    <col min="4613" max="4613" width="25" style="70" customWidth="1"/>
    <col min="4614" max="4615" width="15.42578125" style="70" customWidth="1"/>
    <col min="4616" max="4616" width="17.28515625" style="70" customWidth="1"/>
    <col min="4617" max="4617" width="15.140625" style="70" bestFit="1" customWidth="1"/>
    <col min="4618" max="4618" width="19.42578125" style="70" customWidth="1"/>
    <col min="4619" max="4619" width="12.85546875" style="70" customWidth="1"/>
    <col min="4620" max="4864" width="9.140625" style="70"/>
    <col min="4865" max="4865" width="0" style="70" hidden="1" customWidth="1"/>
    <col min="4866" max="4866" width="106.140625" style="70" customWidth="1"/>
    <col min="4867" max="4867" width="18.28515625" style="70" customWidth="1"/>
    <col min="4868" max="4868" width="15.7109375" style="70" customWidth="1"/>
    <col min="4869" max="4869" width="25" style="70" customWidth="1"/>
    <col min="4870" max="4871" width="15.42578125" style="70" customWidth="1"/>
    <col min="4872" max="4872" width="17.28515625" style="70" customWidth="1"/>
    <col min="4873" max="4873" width="15.140625" style="70" bestFit="1" customWidth="1"/>
    <col min="4874" max="4874" width="19.42578125" style="70" customWidth="1"/>
    <col min="4875" max="4875" width="12.85546875" style="70" customWidth="1"/>
    <col min="4876" max="5120" width="9.140625" style="70"/>
    <col min="5121" max="5121" width="0" style="70" hidden="1" customWidth="1"/>
    <col min="5122" max="5122" width="106.140625" style="70" customWidth="1"/>
    <col min="5123" max="5123" width="18.28515625" style="70" customWidth="1"/>
    <col min="5124" max="5124" width="15.7109375" style="70" customWidth="1"/>
    <col min="5125" max="5125" width="25" style="70" customWidth="1"/>
    <col min="5126" max="5127" width="15.42578125" style="70" customWidth="1"/>
    <col min="5128" max="5128" width="17.28515625" style="70" customWidth="1"/>
    <col min="5129" max="5129" width="15.140625" style="70" bestFit="1" customWidth="1"/>
    <col min="5130" max="5130" width="19.42578125" style="70" customWidth="1"/>
    <col min="5131" max="5131" width="12.85546875" style="70" customWidth="1"/>
    <col min="5132" max="5376" width="9.140625" style="70"/>
    <col min="5377" max="5377" width="0" style="70" hidden="1" customWidth="1"/>
    <col min="5378" max="5378" width="106.140625" style="70" customWidth="1"/>
    <col min="5379" max="5379" width="18.28515625" style="70" customWidth="1"/>
    <col min="5380" max="5380" width="15.7109375" style="70" customWidth="1"/>
    <col min="5381" max="5381" width="25" style="70" customWidth="1"/>
    <col min="5382" max="5383" width="15.42578125" style="70" customWidth="1"/>
    <col min="5384" max="5384" width="17.28515625" style="70" customWidth="1"/>
    <col min="5385" max="5385" width="15.140625" style="70" bestFit="1" customWidth="1"/>
    <col min="5386" max="5386" width="19.42578125" style="70" customWidth="1"/>
    <col min="5387" max="5387" width="12.85546875" style="70" customWidth="1"/>
    <col min="5388" max="5632" width="9.140625" style="70"/>
    <col min="5633" max="5633" width="0" style="70" hidden="1" customWidth="1"/>
    <col min="5634" max="5634" width="106.140625" style="70" customWidth="1"/>
    <col min="5635" max="5635" width="18.28515625" style="70" customWidth="1"/>
    <col min="5636" max="5636" width="15.7109375" style="70" customWidth="1"/>
    <col min="5637" max="5637" width="25" style="70" customWidth="1"/>
    <col min="5638" max="5639" width="15.42578125" style="70" customWidth="1"/>
    <col min="5640" max="5640" width="17.28515625" style="70" customWidth="1"/>
    <col min="5641" max="5641" width="15.140625" style="70" bestFit="1" customWidth="1"/>
    <col min="5642" max="5642" width="19.42578125" style="70" customWidth="1"/>
    <col min="5643" max="5643" width="12.85546875" style="70" customWidth="1"/>
    <col min="5644" max="5888" width="9.140625" style="70"/>
    <col min="5889" max="5889" width="0" style="70" hidden="1" customWidth="1"/>
    <col min="5890" max="5890" width="106.140625" style="70" customWidth="1"/>
    <col min="5891" max="5891" width="18.28515625" style="70" customWidth="1"/>
    <col min="5892" max="5892" width="15.7109375" style="70" customWidth="1"/>
    <col min="5893" max="5893" width="25" style="70" customWidth="1"/>
    <col min="5894" max="5895" width="15.42578125" style="70" customWidth="1"/>
    <col min="5896" max="5896" width="17.28515625" style="70" customWidth="1"/>
    <col min="5897" max="5897" width="15.140625" style="70" bestFit="1" customWidth="1"/>
    <col min="5898" max="5898" width="19.42578125" style="70" customWidth="1"/>
    <col min="5899" max="5899" width="12.85546875" style="70" customWidth="1"/>
    <col min="5900" max="6144" width="9.140625" style="70"/>
    <col min="6145" max="6145" width="0" style="70" hidden="1" customWidth="1"/>
    <col min="6146" max="6146" width="106.140625" style="70" customWidth="1"/>
    <col min="6147" max="6147" width="18.28515625" style="70" customWidth="1"/>
    <col min="6148" max="6148" width="15.7109375" style="70" customWidth="1"/>
    <col min="6149" max="6149" width="25" style="70" customWidth="1"/>
    <col min="6150" max="6151" width="15.42578125" style="70" customWidth="1"/>
    <col min="6152" max="6152" width="17.28515625" style="70" customWidth="1"/>
    <col min="6153" max="6153" width="15.140625" style="70" bestFit="1" customWidth="1"/>
    <col min="6154" max="6154" width="19.42578125" style="70" customWidth="1"/>
    <col min="6155" max="6155" width="12.85546875" style="70" customWidth="1"/>
    <col min="6156" max="6400" width="9.140625" style="70"/>
    <col min="6401" max="6401" width="0" style="70" hidden="1" customWidth="1"/>
    <col min="6402" max="6402" width="106.140625" style="70" customWidth="1"/>
    <col min="6403" max="6403" width="18.28515625" style="70" customWidth="1"/>
    <col min="6404" max="6404" width="15.7109375" style="70" customWidth="1"/>
    <col min="6405" max="6405" width="25" style="70" customWidth="1"/>
    <col min="6406" max="6407" width="15.42578125" style="70" customWidth="1"/>
    <col min="6408" max="6408" width="17.28515625" style="70" customWidth="1"/>
    <col min="6409" max="6409" width="15.140625" style="70" bestFit="1" customWidth="1"/>
    <col min="6410" max="6410" width="19.42578125" style="70" customWidth="1"/>
    <col min="6411" max="6411" width="12.85546875" style="70" customWidth="1"/>
    <col min="6412" max="6656" width="9.140625" style="70"/>
    <col min="6657" max="6657" width="0" style="70" hidden="1" customWidth="1"/>
    <col min="6658" max="6658" width="106.140625" style="70" customWidth="1"/>
    <col min="6659" max="6659" width="18.28515625" style="70" customWidth="1"/>
    <col min="6660" max="6660" width="15.7109375" style="70" customWidth="1"/>
    <col min="6661" max="6661" width="25" style="70" customWidth="1"/>
    <col min="6662" max="6663" width="15.42578125" style="70" customWidth="1"/>
    <col min="6664" max="6664" width="17.28515625" style="70" customWidth="1"/>
    <col min="6665" max="6665" width="15.140625" style="70" bestFit="1" customWidth="1"/>
    <col min="6666" max="6666" width="19.42578125" style="70" customWidth="1"/>
    <col min="6667" max="6667" width="12.85546875" style="70" customWidth="1"/>
    <col min="6668" max="6912" width="9.140625" style="70"/>
    <col min="6913" max="6913" width="0" style="70" hidden="1" customWidth="1"/>
    <col min="6914" max="6914" width="106.140625" style="70" customWidth="1"/>
    <col min="6915" max="6915" width="18.28515625" style="70" customWidth="1"/>
    <col min="6916" max="6916" width="15.7109375" style="70" customWidth="1"/>
    <col min="6917" max="6917" width="25" style="70" customWidth="1"/>
    <col min="6918" max="6919" width="15.42578125" style="70" customWidth="1"/>
    <col min="6920" max="6920" width="17.28515625" style="70" customWidth="1"/>
    <col min="6921" max="6921" width="15.140625" style="70" bestFit="1" customWidth="1"/>
    <col min="6922" max="6922" width="19.42578125" style="70" customWidth="1"/>
    <col min="6923" max="6923" width="12.85546875" style="70" customWidth="1"/>
    <col min="6924" max="7168" width="9.140625" style="70"/>
    <col min="7169" max="7169" width="0" style="70" hidden="1" customWidth="1"/>
    <col min="7170" max="7170" width="106.140625" style="70" customWidth="1"/>
    <col min="7171" max="7171" width="18.28515625" style="70" customWidth="1"/>
    <col min="7172" max="7172" width="15.7109375" style="70" customWidth="1"/>
    <col min="7173" max="7173" width="25" style="70" customWidth="1"/>
    <col min="7174" max="7175" width="15.42578125" style="70" customWidth="1"/>
    <col min="7176" max="7176" width="17.28515625" style="70" customWidth="1"/>
    <col min="7177" max="7177" width="15.140625" style="70" bestFit="1" customWidth="1"/>
    <col min="7178" max="7178" width="19.42578125" style="70" customWidth="1"/>
    <col min="7179" max="7179" width="12.85546875" style="70" customWidth="1"/>
    <col min="7180" max="7424" width="9.140625" style="70"/>
    <col min="7425" max="7425" width="0" style="70" hidden="1" customWidth="1"/>
    <col min="7426" max="7426" width="106.140625" style="70" customWidth="1"/>
    <col min="7427" max="7427" width="18.28515625" style="70" customWidth="1"/>
    <col min="7428" max="7428" width="15.7109375" style="70" customWidth="1"/>
    <col min="7429" max="7429" width="25" style="70" customWidth="1"/>
    <col min="7430" max="7431" width="15.42578125" style="70" customWidth="1"/>
    <col min="7432" max="7432" width="17.28515625" style="70" customWidth="1"/>
    <col min="7433" max="7433" width="15.140625" style="70" bestFit="1" customWidth="1"/>
    <col min="7434" max="7434" width="19.42578125" style="70" customWidth="1"/>
    <col min="7435" max="7435" width="12.85546875" style="70" customWidth="1"/>
    <col min="7436" max="7680" width="9.140625" style="70"/>
    <col min="7681" max="7681" width="0" style="70" hidden="1" customWidth="1"/>
    <col min="7682" max="7682" width="106.140625" style="70" customWidth="1"/>
    <col min="7683" max="7683" width="18.28515625" style="70" customWidth="1"/>
    <col min="7684" max="7684" width="15.7109375" style="70" customWidth="1"/>
    <col min="7685" max="7685" width="25" style="70" customWidth="1"/>
    <col min="7686" max="7687" width="15.42578125" style="70" customWidth="1"/>
    <col min="7688" max="7688" width="17.28515625" style="70" customWidth="1"/>
    <col min="7689" max="7689" width="15.140625" style="70" bestFit="1" customWidth="1"/>
    <col min="7690" max="7690" width="19.42578125" style="70" customWidth="1"/>
    <col min="7691" max="7691" width="12.85546875" style="70" customWidth="1"/>
    <col min="7692" max="7936" width="9.140625" style="70"/>
    <col min="7937" max="7937" width="0" style="70" hidden="1" customWidth="1"/>
    <col min="7938" max="7938" width="106.140625" style="70" customWidth="1"/>
    <col min="7939" max="7939" width="18.28515625" style="70" customWidth="1"/>
    <col min="7940" max="7940" width="15.7109375" style="70" customWidth="1"/>
    <col min="7941" max="7941" width="25" style="70" customWidth="1"/>
    <col min="7942" max="7943" width="15.42578125" style="70" customWidth="1"/>
    <col min="7944" max="7944" width="17.28515625" style="70" customWidth="1"/>
    <col min="7945" max="7945" width="15.140625" style="70" bestFit="1" customWidth="1"/>
    <col min="7946" max="7946" width="19.42578125" style="70" customWidth="1"/>
    <col min="7947" max="7947" width="12.85546875" style="70" customWidth="1"/>
    <col min="7948" max="8192" width="9.140625" style="70"/>
    <col min="8193" max="8193" width="0" style="70" hidden="1" customWidth="1"/>
    <col min="8194" max="8194" width="106.140625" style="70" customWidth="1"/>
    <col min="8195" max="8195" width="18.28515625" style="70" customWidth="1"/>
    <col min="8196" max="8196" width="15.7109375" style="70" customWidth="1"/>
    <col min="8197" max="8197" width="25" style="70" customWidth="1"/>
    <col min="8198" max="8199" width="15.42578125" style="70" customWidth="1"/>
    <col min="8200" max="8200" width="17.28515625" style="70" customWidth="1"/>
    <col min="8201" max="8201" width="15.140625" style="70" bestFit="1" customWidth="1"/>
    <col min="8202" max="8202" width="19.42578125" style="70" customWidth="1"/>
    <col min="8203" max="8203" width="12.85546875" style="70" customWidth="1"/>
    <col min="8204" max="8448" width="9.140625" style="70"/>
    <col min="8449" max="8449" width="0" style="70" hidden="1" customWidth="1"/>
    <col min="8450" max="8450" width="106.140625" style="70" customWidth="1"/>
    <col min="8451" max="8451" width="18.28515625" style="70" customWidth="1"/>
    <col min="8452" max="8452" width="15.7109375" style="70" customWidth="1"/>
    <col min="8453" max="8453" width="25" style="70" customWidth="1"/>
    <col min="8454" max="8455" width="15.42578125" style="70" customWidth="1"/>
    <col min="8456" max="8456" width="17.28515625" style="70" customWidth="1"/>
    <col min="8457" max="8457" width="15.140625" style="70" bestFit="1" customWidth="1"/>
    <col min="8458" max="8458" width="19.42578125" style="70" customWidth="1"/>
    <col min="8459" max="8459" width="12.85546875" style="70" customWidth="1"/>
    <col min="8460" max="8704" width="9.140625" style="70"/>
    <col min="8705" max="8705" width="0" style="70" hidden="1" customWidth="1"/>
    <col min="8706" max="8706" width="106.140625" style="70" customWidth="1"/>
    <col min="8707" max="8707" width="18.28515625" style="70" customWidth="1"/>
    <col min="8708" max="8708" width="15.7109375" style="70" customWidth="1"/>
    <col min="8709" max="8709" width="25" style="70" customWidth="1"/>
    <col min="8710" max="8711" width="15.42578125" style="70" customWidth="1"/>
    <col min="8712" max="8712" width="17.28515625" style="70" customWidth="1"/>
    <col min="8713" max="8713" width="15.140625" style="70" bestFit="1" customWidth="1"/>
    <col min="8714" max="8714" width="19.42578125" style="70" customWidth="1"/>
    <col min="8715" max="8715" width="12.85546875" style="70" customWidth="1"/>
    <col min="8716" max="8960" width="9.140625" style="70"/>
    <col min="8961" max="8961" width="0" style="70" hidden="1" customWidth="1"/>
    <col min="8962" max="8962" width="106.140625" style="70" customWidth="1"/>
    <col min="8963" max="8963" width="18.28515625" style="70" customWidth="1"/>
    <col min="8964" max="8964" width="15.7109375" style="70" customWidth="1"/>
    <col min="8965" max="8965" width="25" style="70" customWidth="1"/>
    <col min="8966" max="8967" width="15.42578125" style="70" customWidth="1"/>
    <col min="8968" max="8968" width="17.28515625" style="70" customWidth="1"/>
    <col min="8969" max="8969" width="15.140625" style="70" bestFit="1" customWidth="1"/>
    <col min="8970" max="8970" width="19.42578125" style="70" customWidth="1"/>
    <col min="8971" max="8971" width="12.85546875" style="70" customWidth="1"/>
    <col min="8972" max="9216" width="9.140625" style="70"/>
    <col min="9217" max="9217" width="0" style="70" hidden="1" customWidth="1"/>
    <col min="9218" max="9218" width="106.140625" style="70" customWidth="1"/>
    <col min="9219" max="9219" width="18.28515625" style="70" customWidth="1"/>
    <col min="9220" max="9220" width="15.7109375" style="70" customWidth="1"/>
    <col min="9221" max="9221" width="25" style="70" customWidth="1"/>
    <col min="9222" max="9223" width="15.42578125" style="70" customWidth="1"/>
    <col min="9224" max="9224" width="17.28515625" style="70" customWidth="1"/>
    <col min="9225" max="9225" width="15.140625" style="70" bestFit="1" customWidth="1"/>
    <col min="9226" max="9226" width="19.42578125" style="70" customWidth="1"/>
    <col min="9227" max="9227" width="12.85546875" style="70" customWidth="1"/>
    <col min="9228" max="9472" width="9.140625" style="70"/>
    <col min="9473" max="9473" width="0" style="70" hidden="1" customWidth="1"/>
    <col min="9474" max="9474" width="106.140625" style="70" customWidth="1"/>
    <col min="9475" max="9475" width="18.28515625" style="70" customWidth="1"/>
    <col min="9476" max="9476" width="15.7109375" style="70" customWidth="1"/>
    <col min="9477" max="9477" width="25" style="70" customWidth="1"/>
    <col min="9478" max="9479" width="15.42578125" style="70" customWidth="1"/>
    <col min="9480" max="9480" width="17.28515625" style="70" customWidth="1"/>
    <col min="9481" max="9481" width="15.140625" style="70" bestFit="1" customWidth="1"/>
    <col min="9482" max="9482" width="19.42578125" style="70" customWidth="1"/>
    <col min="9483" max="9483" width="12.85546875" style="70" customWidth="1"/>
    <col min="9484" max="9728" width="9.140625" style="70"/>
    <col min="9729" max="9729" width="0" style="70" hidden="1" customWidth="1"/>
    <col min="9730" max="9730" width="106.140625" style="70" customWidth="1"/>
    <col min="9731" max="9731" width="18.28515625" style="70" customWidth="1"/>
    <col min="9732" max="9732" width="15.7109375" style="70" customWidth="1"/>
    <col min="9733" max="9733" width="25" style="70" customWidth="1"/>
    <col min="9734" max="9735" width="15.42578125" style="70" customWidth="1"/>
    <col min="9736" max="9736" width="17.28515625" style="70" customWidth="1"/>
    <col min="9737" max="9737" width="15.140625" style="70" bestFit="1" customWidth="1"/>
    <col min="9738" max="9738" width="19.42578125" style="70" customWidth="1"/>
    <col min="9739" max="9739" width="12.85546875" style="70" customWidth="1"/>
    <col min="9740" max="9984" width="9.140625" style="70"/>
    <col min="9985" max="9985" width="0" style="70" hidden="1" customWidth="1"/>
    <col min="9986" max="9986" width="106.140625" style="70" customWidth="1"/>
    <col min="9987" max="9987" width="18.28515625" style="70" customWidth="1"/>
    <col min="9988" max="9988" width="15.7109375" style="70" customWidth="1"/>
    <col min="9989" max="9989" width="25" style="70" customWidth="1"/>
    <col min="9990" max="9991" width="15.42578125" style="70" customWidth="1"/>
    <col min="9992" max="9992" width="17.28515625" style="70" customWidth="1"/>
    <col min="9993" max="9993" width="15.140625" style="70" bestFit="1" customWidth="1"/>
    <col min="9994" max="9994" width="19.42578125" style="70" customWidth="1"/>
    <col min="9995" max="9995" width="12.85546875" style="70" customWidth="1"/>
    <col min="9996" max="10240" width="9.140625" style="70"/>
    <col min="10241" max="10241" width="0" style="70" hidden="1" customWidth="1"/>
    <col min="10242" max="10242" width="106.140625" style="70" customWidth="1"/>
    <col min="10243" max="10243" width="18.28515625" style="70" customWidth="1"/>
    <col min="10244" max="10244" width="15.7109375" style="70" customWidth="1"/>
    <col min="10245" max="10245" width="25" style="70" customWidth="1"/>
    <col min="10246" max="10247" width="15.42578125" style="70" customWidth="1"/>
    <col min="10248" max="10248" width="17.28515625" style="70" customWidth="1"/>
    <col min="10249" max="10249" width="15.140625" style="70" bestFit="1" customWidth="1"/>
    <col min="10250" max="10250" width="19.42578125" style="70" customWidth="1"/>
    <col min="10251" max="10251" width="12.85546875" style="70" customWidth="1"/>
    <col min="10252" max="10496" width="9.140625" style="70"/>
    <col min="10497" max="10497" width="0" style="70" hidden="1" customWidth="1"/>
    <col min="10498" max="10498" width="106.140625" style="70" customWidth="1"/>
    <col min="10499" max="10499" width="18.28515625" style="70" customWidth="1"/>
    <col min="10500" max="10500" width="15.7109375" style="70" customWidth="1"/>
    <col min="10501" max="10501" width="25" style="70" customWidth="1"/>
    <col min="10502" max="10503" width="15.42578125" style="70" customWidth="1"/>
    <col min="10504" max="10504" width="17.28515625" style="70" customWidth="1"/>
    <col min="10505" max="10505" width="15.140625" style="70" bestFit="1" customWidth="1"/>
    <col min="10506" max="10506" width="19.42578125" style="70" customWidth="1"/>
    <col min="10507" max="10507" width="12.85546875" style="70" customWidth="1"/>
    <col min="10508" max="10752" width="9.140625" style="70"/>
    <col min="10753" max="10753" width="0" style="70" hidden="1" customWidth="1"/>
    <col min="10754" max="10754" width="106.140625" style="70" customWidth="1"/>
    <col min="10755" max="10755" width="18.28515625" style="70" customWidth="1"/>
    <col min="10756" max="10756" width="15.7109375" style="70" customWidth="1"/>
    <col min="10757" max="10757" width="25" style="70" customWidth="1"/>
    <col min="10758" max="10759" width="15.42578125" style="70" customWidth="1"/>
    <col min="10760" max="10760" width="17.28515625" style="70" customWidth="1"/>
    <col min="10761" max="10761" width="15.140625" style="70" bestFit="1" customWidth="1"/>
    <col min="10762" max="10762" width="19.42578125" style="70" customWidth="1"/>
    <col min="10763" max="10763" width="12.85546875" style="70" customWidth="1"/>
    <col min="10764" max="11008" width="9.140625" style="70"/>
    <col min="11009" max="11009" width="0" style="70" hidden="1" customWidth="1"/>
    <col min="11010" max="11010" width="106.140625" style="70" customWidth="1"/>
    <col min="11011" max="11011" width="18.28515625" style="70" customWidth="1"/>
    <col min="11012" max="11012" width="15.7109375" style="70" customWidth="1"/>
    <col min="11013" max="11013" width="25" style="70" customWidth="1"/>
    <col min="11014" max="11015" width="15.42578125" style="70" customWidth="1"/>
    <col min="11016" max="11016" width="17.28515625" style="70" customWidth="1"/>
    <col min="11017" max="11017" width="15.140625" style="70" bestFit="1" customWidth="1"/>
    <col min="11018" max="11018" width="19.42578125" style="70" customWidth="1"/>
    <col min="11019" max="11019" width="12.85546875" style="70" customWidth="1"/>
    <col min="11020" max="11264" width="9.140625" style="70"/>
    <col min="11265" max="11265" width="0" style="70" hidden="1" customWidth="1"/>
    <col min="11266" max="11266" width="106.140625" style="70" customWidth="1"/>
    <col min="11267" max="11267" width="18.28515625" style="70" customWidth="1"/>
    <col min="11268" max="11268" width="15.7109375" style="70" customWidth="1"/>
    <col min="11269" max="11269" width="25" style="70" customWidth="1"/>
    <col min="11270" max="11271" width="15.42578125" style="70" customWidth="1"/>
    <col min="11272" max="11272" width="17.28515625" style="70" customWidth="1"/>
    <col min="11273" max="11273" width="15.140625" style="70" bestFit="1" customWidth="1"/>
    <col min="11274" max="11274" width="19.42578125" style="70" customWidth="1"/>
    <col min="11275" max="11275" width="12.85546875" style="70" customWidth="1"/>
    <col min="11276" max="11520" width="9.140625" style="70"/>
    <col min="11521" max="11521" width="0" style="70" hidden="1" customWidth="1"/>
    <col min="11522" max="11522" width="106.140625" style="70" customWidth="1"/>
    <col min="11523" max="11523" width="18.28515625" style="70" customWidth="1"/>
    <col min="11524" max="11524" width="15.7109375" style="70" customWidth="1"/>
    <col min="11525" max="11525" width="25" style="70" customWidth="1"/>
    <col min="11526" max="11527" width="15.42578125" style="70" customWidth="1"/>
    <col min="11528" max="11528" width="17.28515625" style="70" customWidth="1"/>
    <col min="11529" max="11529" width="15.140625" style="70" bestFit="1" customWidth="1"/>
    <col min="11530" max="11530" width="19.42578125" style="70" customWidth="1"/>
    <col min="11531" max="11531" width="12.85546875" style="70" customWidth="1"/>
    <col min="11532" max="11776" width="9.140625" style="70"/>
    <col min="11777" max="11777" width="0" style="70" hidden="1" customWidth="1"/>
    <col min="11778" max="11778" width="106.140625" style="70" customWidth="1"/>
    <col min="11779" max="11779" width="18.28515625" style="70" customWidth="1"/>
    <col min="11780" max="11780" width="15.7109375" style="70" customWidth="1"/>
    <col min="11781" max="11781" width="25" style="70" customWidth="1"/>
    <col min="11782" max="11783" width="15.42578125" style="70" customWidth="1"/>
    <col min="11784" max="11784" width="17.28515625" style="70" customWidth="1"/>
    <col min="11785" max="11785" width="15.140625" style="70" bestFit="1" customWidth="1"/>
    <col min="11786" max="11786" width="19.42578125" style="70" customWidth="1"/>
    <col min="11787" max="11787" width="12.85546875" style="70" customWidth="1"/>
    <col min="11788" max="12032" width="9.140625" style="70"/>
    <col min="12033" max="12033" width="0" style="70" hidden="1" customWidth="1"/>
    <col min="12034" max="12034" width="106.140625" style="70" customWidth="1"/>
    <col min="12035" max="12035" width="18.28515625" style="70" customWidth="1"/>
    <col min="12036" max="12036" width="15.7109375" style="70" customWidth="1"/>
    <col min="12037" max="12037" width="25" style="70" customWidth="1"/>
    <col min="12038" max="12039" width="15.42578125" style="70" customWidth="1"/>
    <col min="12040" max="12040" width="17.28515625" style="70" customWidth="1"/>
    <col min="12041" max="12041" width="15.140625" style="70" bestFit="1" customWidth="1"/>
    <col min="12042" max="12042" width="19.42578125" style="70" customWidth="1"/>
    <col min="12043" max="12043" width="12.85546875" style="70" customWidth="1"/>
    <col min="12044" max="12288" width="9.140625" style="70"/>
    <col min="12289" max="12289" width="0" style="70" hidden="1" customWidth="1"/>
    <col min="12290" max="12290" width="106.140625" style="70" customWidth="1"/>
    <col min="12291" max="12291" width="18.28515625" style="70" customWidth="1"/>
    <col min="12292" max="12292" width="15.7109375" style="70" customWidth="1"/>
    <col min="12293" max="12293" width="25" style="70" customWidth="1"/>
    <col min="12294" max="12295" width="15.42578125" style="70" customWidth="1"/>
    <col min="12296" max="12296" width="17.28515625" style="70" customWidth="1"/>
    <col min="12297" max="12297" width="15.140625" style="70" bestFit="1" customWidth="1"/>
    <col min="12298" max="12298" width="19.42578125" style="70" customWidth="1"/>
    <col min="12299" max="12299" width="12.85546875" style="70" customWidth="1"/>
    <col min="12300" max="12544" width="9.140625" style="70"/>
    <col min="12545" max="12545" width="0" style="70" hidden="1" customWidth="1"/>
    <col min="12546" max="12546" width="106.140625" style="70" customWidth="1"/>
    <col min="12547" max="12547" width="18.28515625" style="70" customWidth="1"/>
    <col min="12548" max="12548" width="15.7109375" style="70" customWidth="1"/>
    <col min="12549" max="12549" width="25" style="70" customWidth="1"/>
    <col min="12550" max="12551" width="15.42578125" style="70" customWidth="1"/>
    <col min="12552" max="12552" width="17.28515625" style="70" customWidth="1"/>
    <col min="12553" max="12553" width="15.140625" style="70" bestFit="1" customWidth="1"/>
    <col min="12554" max="12554" width="19.42578125" style="70" customWidth="1"/>
    <col min="12555" max="12555" width="12.85546875" style="70" customWidth="1"/>
    <col min="12556" max="12800" width="9.140625" style="70"/>
    <col min="12801" max="12801" width="0" style="70" hidden="1" customWidth="1"/>
    <col min="12802" max="12802" width="106.140625" style="70" customWidth="1"/>
    <col min="12803" max="12803" width="18.28515625" style="70" customWidth="1"/>
    <col min="12804" max="12804" width="15.7109375" style="70" customWidth="1"/>
    <col min="12805" max="12805" width="25" style="70" customWidth="1"/>
    <col min="12806" max="12807" width="15.42578125" style="70" customWidth="1"/>
    <col min="12808" max="12808" width="17.28515625" style="70" customWidth="1"/>
    <col min="12809" max="12809" width="15.140625" style="70" bestFit="1" customWidth="1"/>
    <col min="12810" max="12810" width="19.42578125" style="70" customWidth="1"/>
    <col min="12811" max="12811" width="12.85546875" style="70" customWidth="1"/>
    <col min="12812" max="13056" width="9.140625" style="70"/>
    <col min="13057" max="13057" width="0" style="70" hidden="1" customWidth="1"/>
    <col min="13058" max="13058" width="106.140625" style="70" customWidth="1"/>
    <col min="13059" max="13059" width="18.28515625" style="70" customWidth="1"/>
    <col min="13060" max="13060" width="15.7109375" style="70" customWidth="1"/>
    <col min="13061" max="13061" width="25" style="70" customWidth="1"/>
    <col min="13062" max="13063" width="15.42578125" style="70" customWidth="1"/>
    <col min="13064" max="13064" width="17.28515625" style="70" customWidth="1"/>
    <col min="13065" max="13065" width="15.140625" style="70" bestFit="1" customWidth="1"/>
    <col min="13066" max="13066" width="19.42578125" style="70" customWidth="1"/>
    <col min="13067" max="13067" width="12.85546875" style="70" customWidth="1"/>
    <col min="13068" max="13312" width="9.140625" style="70"/>
    <col min="13313" max="13313" width="0" style="70" hidden="1" customWidth="1"/>
    <col min="13314" max="13314" width="106.140625" style="70" customWidth="1"/>
    <col min="13315" max="13315" width="18.28515625" style="70" customWidth="1"/>
    <col min="13316" max="13316" width="15.7109375" style="70" customWidth="1"/>
    <col min="13317" max="13317" width="25" style="70" customWidth="1"/>
    <col min="13318" max="13319" width="15.42578125" style="70" customWidth="1"/>
    <col min="13320" max="13320" width="17.28515625" style="70" customWidth="1"/>
    <col min="13321" max="13321" width="15.140625" style="70" bestFit="1" customWidth="1"/>
    <col min="13322" max="13322" width="19.42578125" style="70" customWidth="1"/>
    <col min="13323" max="13323" width="12.85546875" style="70" customWidth="1"/>
    <col min="13324" max="13568" width="9.140625" style="70"/>
    <col min="13569" max="13569" width="0" style="70" hidden="1" customWidth="1"/>
    <col min="13570" max="13570" width="106.140625" style="70" customWidth="1"/>
    <col min="13571" max="13571" width="18.28515625" style="70" customWidth="1"/>
    <col min="13572" max="13572" width="15.7109375" style="70" customWidth="1"/>
    <col min="13573" max="13573" width="25" style="70" customWidth="1"/>
    <col min="13574" max="13575" width="15.42578125" style="70" customWidth="1"/>
    <col min="13576" max="13576" width="17.28515625" style="70" customWidth="1"/>
    <col min="13577" max="13577" width="15.140625" style="70" bestFit="1" customWidth="1"/>
    <col min="13578" max="13578" width="19.42578125" style="70" customWidth="1"/>
    <col min="13579" max="13579" width="12.85546875" style="70" customWidth="1"/>
    <col min="13580" max="13824" width="9.140625" style="70"/>
    <col min="13825" max="13825" width="0" style="70" hidden="1" customWidth="1"/>
    <col min="13826" max="13826" width="106.140625" style="70" customWidth="1"/>
    <col min="13827" max="13827" width="18.28515625" style="70" customWidth="1"/>
    <col min="13828" max="13828" width="15.7109375" style="70" customWidth="1"/>
    <col min="13829" max="13829" width="25" style="70" customWidth="1"/>
    <col min="13830" max="13831" width="15.42578125" style="70" customWidth="1"/>
    <col min="13832" max="13832" width="17.28515625" style="70" customWidth="1"/>
    <col min="13833" max="13833" width="15.140625" style="70" bestFit="1" customWidth="1"/>
    <col min="13834" max="13834" width="19.42578125" style="70" customWidth="1"/>
    <col min="13835" max="13835" width="12.85546875" style="70" customWidth="1"/>
    <col min="13836" max="14080" width="9.140625" style="70"/>
    <col min="14081" max="14081" width="0" style="70" hidden="1" customWidth="1"/>
    <col min="14082" max="14082" width="106.140625" style="70" customWidth="1"/>
    <col min="14083" max="14083" width="18.28515625" style="70" customWidth="1"/>
    <col min="14084" max="14084" width="15.7109375" style="70" customWidth="1"/>
    <col min="14085" max="14085" width="25" style="70" customWidth="1"/>
    <col min="14086" max="14087" width="15.42578125" style="70" customWidth="1"/>
    <col min="14088" max="14088" width="17.28515625" style="70" customWidth="1"/>
    <col min="14089" max="14089" width="15.140625" style="70" bestFit="1" customWidth="1"/>
    <col min="14090" max="14090" width="19.42578125" style="70" customWidth="1"/>
    <col min="14091" max="14091" width="12.85546875" style="70" customWidth="1"/>
    <col min="14092" max="14336" width="9.140625" style="70"/>
    <col min="14337" max="14337" width="0" style="70" hidden="1" customWidth="1"/>
    <col min="14338" max="14338" width="106.140625" style="70" customWidth="1"/>
    <col min="14339" max="14339" width="18.28515625" style="70" customWidth="1"/>
    <col min="14340" max="14340" width="15.7109375" style="70" customWidth="1"/>
    <col min="14341" max="14341" width="25" style="70" customWidth="1"/>
    <col min="14342" max="14343" width="15.42578125" style="70" customWidth="1"/>
    <col min="14344" max="14344" width="17.28515625" style="70" customWidth="1"/>
    <col min="14345" max="14345" width="15.140625" style="70" bestFit="1" customWidth="1"/>
    <col min="14346" max="14346" width="19.42578125" style="70" customWidth="1"/>
    <col min="14347" max="14347" width="12.85546875" style="70" customWidth="1"/>
    <col min="14348" max="14592" width="9.140625" style="70"/>
    <col min="14593" max="14593" width="0" style="70" hidden="1" customWidth="1"/>
    <col min="14594" max="14594" width="106.140625" style="70" customWidth="1"/>
    <col min="14595" max="14595" width="18.28515625" style="70" customWidth="1"/>
    <col min="14596" max="14596" width="15.7109375" style="70" customWidth="1"/>
    <col min="14597" max="14597" width="25" style="70" customWidth="1"/>
    <col min="14598" max="14599" width="15.42578125" style="70" customWidth="1"/>
    <col min="14600" max="14600" width="17.28515625" style="70" customWidth="1"/>
    <col min="14601" max="14601" width="15.140625" style="70" bestFit="1" customWidth="1"/>
    <col min="14602" max="14602" width="19.42578125" style="70" customWidth="1"/>
    <col min="14603" max="14603" width="12.85546875" style="70" customWidth="1"/>
    <col min="14604" max="14848" width="9.140625" style="70"/>
    <col min="14849" max="14849" width="0" style="70" hidden="1" customWidth="1"/>
    <col min="14850" max="14850" width="106.140625" style="70" customWidth="1"/>
    <col min="14851" max="14851" width="18.28515625" style="70" customWidth="1"/>
    <col min="14852" max="14852" width="15.7109375" style="70" customWidth="1"/>
    <col min="14853" max="14853" width="25" style="70" customWidth="1"/>
    <col min="14854" max="14855" width="15.42578125" style="70" customWidth="1"/>
    <col min="14856" max="14856" width="17.28515625" style="70" customWidth="1"/>
    <col min="14857" max="14857" width="15.140625" style="70" bestFit="1" customWidth="1"/>
    <col min="14858" max="14858" width="19.42578125" style="70" customWidth="1"/>
    <col min="14859" max="14859" width="12.85546875" style="70" customWidth="1"/>
    <col min="14860" max="15104" width="9.140625" style="70"/>
    <col min="15105" max="15105" width="0" style="70" hidden="1" customWidth="1"/>
    <col min="15106" max="15106" width="106.140625" style="70" customWidth="1"/>
    <col min="15107" max="15107" width="18.28515625" style="70" customWidth="1"/>
    <col min="15108" max="15108" width="15.7109375" style="70" customWidth="1"/>
    <col min="15109" max="15109" width="25" style="70" customWidth="1"/>
    <col min="15110" max="15111" width="15.42578125" style="70" customWidth="1"/>
    <col min="15112" max="15112" width="17.28515625" style="70" customWidth="1"/>
    <col min="15113" max="15113" width="15.140625" style="70" bestFit="1" customWidth="1"/>
    <col min="15114" max="15114" width="19.42578125" style="70" customWidth="1"/>
    <col min="15115" max="15115" width="12.85546875" style="70" customWidth="1"/>
    <col min="15116" max="15360" width="9.140625" style="70"/>
    <col min="15361" max="15361" width="0" style="70" hidden="1" customWidth="1"/>
    <col min="15362" max="15362" width="106.140625" style="70" customWidth="1"/>
    <col min="15363" max="15363" width="18.28515625" style="70" customWidth="1"/>
    <col min="15364" max="15364" width="15.7109375" style="70" customWidth="1"/>
    <col min="15365" max="15365" width="25" style="70" customWidth="1"/>
    <col min="15366" max="15367" width="15.42578125" style="70" customWidth="1"/>
    <col min="15368" max="15368" width="17.28515625" style="70" customWidth="1"/>
    <col min="15369" max="15369" width="15.140625" style="70" bestFit="1" customWidth="1"/>
    <col min="15370" max="15370" width="19.42578125" style="70" customWidth="1"/>
    <col min="15371" max="15371" width="12.85546875" style="70" customWidth="1"/>
    <col min="15372" max="15616" width="9.140625" style="70"/>
    <col min="15617" max="15617" width="0" style="70" hidden="1" customWidth="1"/>
    <col min="15618" max="15618" width="106.140625" style="70" customWidth="1"/>
    <col min="15619" max="15619" width="18.28515625" style="70" customWidth="1"/>
    <col min="15620" max="15620" width="15.7109375" style="70" customWidth="1"/>
    <col min="15621" max="15621" width="25" style="70" customWidth="1"/>
    <col min="15622" max="15623" width="15.42578125" style="70" customWidth="1"/>
    <col min="15624" max="15624" width="17.28515625" style="70" customWidth="1"/>
    <col min="15625" max="15625" width="15.140625" style="70" bestFit="1" customWidth="1"/>
    <col min="15626" max="15626" width="19.42578125" style="70" customWidth="1"/>
    <col min="15627" max="15627" width="12.85546875" style="70" customWidth="1"/>
    <col min="15628" max="15872" width="9.140625" style="70"/>
    <col min="15873" max="15873" width="0" style="70" hidden="1" customWidth="1"/>
    <col min="15874" max="15874" width="106.140625" style="70" customWidth="1"/>
    <col min="15875" max="15875" width="18.28515625" style="70" customWidth="1"/>
    <col min="15876" max="15876" width="15.7109375" style="70" customWidth="1"/>
    <col min="15877" max="15877" width="25" style="70" customWidth="1"/>
    <col min="15878" max="15879" width="15.42578125" style="70" customWidth="1"/>
    <col min="15880" max="15880" width="17.28515625" style="70" customWidth="1"/>
    <col min="15881" max="15881" width="15.140625" style="70" bestFit="1" customWidth="1"/>
    <col min="15882" max="15882" width="19.42578125" style="70" customWidth="1"/>
    <col min="15883" max="15883" width="12.85546875" style="70" customWidth="1"/>
    <col min="15884" max="16128" width="9.140625" style="70"/>
    <col min="16129" max="16129" width="0" style="70" hidden="1" customWidth="1"/>
    <col min="16130" max="16130" width="106.140625" style="70" customWidth="1"/>
    <col min="16131" max="16131" width="18.28515625" style="70" customWidth="1"/>
    <col min="16132" max="16132" width="15.7109375" style="70" customWidth="1"/>
    <col min="16133" max="16133" width="25" style="70" customWidth="1"/>
    <col min="16134" max="16135" width="15.42578125" style="70" customWidth="1"/>
    <col min="16136" max="16136" width="17.28515625" style="70" customWidth="1"/>
    <col min="16137" max="16137" width="15.140625" style="70" bestFit="1" customWidth="1"/>
    <col min="16138" max="16138" width="19.42578125" style="70" customWidth="1"/>
    <col min="16139" max="16139" width="12.85546875" style="70" customWidth="1"/>
    <col min="16140" max="16384" width="9.140625" style="70"/>
  </cols>
  <sheetData>
    <row r="1" spans="1:10" s="3" customFormat="1" hidden="1" x14ac:dyDescent="0.25">
      <c r="A1" s="45"/>
      <c r="B1" s="375" t="s">
        <v>0</v>
      </c>
      <c r="C1" s="376"/>
      <c r="D1" s="376"/>
      <c r="E1" s="376"/>
      <c r="F1" s="376"/>
      <c r="G1" s="376"/>
      <c r="H1" s="377"/>
      <c r="I1" s="1"/>
      <c r="J1" s="2"/>
    </row>
    <row r="2" spans="1:10" s="3" customFormat="1" hidden="1" x14ac:dyDescent="0.25">
      <c r="A2" s="45"/>
      <c r="B2" s="378" t="s">
        <v>1</v>
      </c>
      <c r="C2" s="379"/>
      <c r="D2" s="379"/>
      <c r="E2" s="379"/>
      <c r="F2" s="379"/>
      <c r="G2" s="379"/>
      <c r="H2" s="380"/>
      <c r="I2" s="1"/>
      <c r="J2" s="2"/>
    </row>
    <row r="3" spans="1:10" s="3" customFormat="1" x14ac:dyDescent="0.25">
      <c r="A3" s="45"/>
      <c r="B3" s="4" t="s">
        <v>2</v>
      </c>
      <c r="C3" s="5"/>
      <c r="D3" s="6"/>
      <c r="E3" s="7"/>
      <c r="F3" s="7"/>
      <c r="G3" s="7"/>
      <c r="H3" s="8"/>
      <c r="I3" s="1"/>
      <c r="J3" s="2"/>
    </row>
    <row r="4" spans="1:10" s="3" customFormat="1" ht="45" x14ac:dyDescent="0.25">
      <c r="A4" s="45"/>
      <c r="B4" s="267" t="s">
        <v>519</v>
      </c>
      <c r="C4" s="5"/>
      <c r="D4" s="9"/>
      <c r="E4" s="5"/>
      <c r="F4" s="5"/>
      <c r="G4" s="5"/>
      <c r="H4" s="10"/>
      <c r="I4" s="1"/>
      <c r="J4" s="2"/>
    </row>
    <row r="5" spans="1:10" s="3" customFormat="1" x14ac:dyDescent="0.25">
      <c r="A5" s="45"/>
      <c r="B5" s="268" t="s">
        <v>4</v>
      </c>
      <c r="C5" s="268"/>
      <c r="D5" s="268"/>
      <c r="E5" s="268"/>
      <c r="F5" s="268"/>
      <c r="G5" s="268"/>
      <c r="H5" s="268"/>
      <c r="I5" s="268"/>
      <c r="J5" s="2"/>
    </row>
    <row r="6" spans="1:10" s="3" customFormat="1" x14ac:dyDescent="0.25">
      <c r="A6" s="45"/>
      <c r="B6" s="4"/>
      <c r="C6" s="11"/>
      <c r="D6" s="12"/>
      <c r="E6" s="11"/>
      <c r="F6" s="11"/>
      <c r="G6" s="11"/>
      <c r="H6" s="13"/>
      <c r="I6" s="1"/>
    </row>
    <row r="7" spans="1:10" s="3" customFormat="1" ht="35.1" customHeight="1" x14ac:dyDescent="0.25">
      <c r="A7" s="45"/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9" t="s">
        <v>11</v>
      </c>
      <c r="I7" s="1"/>
    </row>
    <row r="8" spans="1:10" s="3" customFormat="1" x14ac:dyDescent="0.25">
      <c r="A8" s="45"/>
      <c r="B8" s="4" t="s">
        <v>12</v>
      </c>
      <c r="C8" s="19"/>
      <c r="D8" s="75"/>
      <c r="E8" s="21"/>
      <c r="F8" s="22"/>
      <c r="G8" s="22"/>
      <c r="H8" s="26"/>
      <c r="I8" s="1"/>
    </row>
    <row r="9" spans="1:10" s="3" customFormat="1" x14ac:dyDescent="0.25">
      <c r="A9" s="45"/>
      <c r="B9" s="4" t="s">
        <v>13</v>
      </c>
      <c r="C9" s="19"/>
      <c r="D9" s="75"/>
      <c r="E9" s="21"/>
      <c r="F9" s="22"/>
      <c r="G9" s="22"/>
      <c r="H9" s="26"/>
      <c r="I9" s="1"/>
    </row>
    <row r="10" spans="1:10" s="3" customFormat="1" x14ac:dyDescent="0.25">
      <c r="A10" s="45"/>
      <c r="B10" s="27" t="s">
        <v>14</v>
      </c>
      <c r="C10" s="19"/>
      <c r="D10" s="75"/>
      <c r="E10" s="21"/>
      <c r="F10" s="22"/>
      <c r="G10" s="22"/>
      <c r="H10" s="26"/>
      <c r="I10" s="1"/>
    </row>
    <row r="11" spans="1:10" s="3" customFormat="1" x14ac:dyDescent="0.25">
      <c r="A11" s="45"/>
      <c r="B11" s="45" t="s">
        <v>520</v>
      </c>
      <c r="C11" s="28" t="s">
        <v>16</v>
      </c>
      <c r="D11" s="174">
        <v>500</v>
      </c>
      <c r="E11" s="30">
        <v>5016.38</v>
      </c>
      <c r="F11" s="42">
        <v>4.9000000000000004</v>
      </c>
      <c r="G11" s="42">
        <v>6.5250000000000004</v>
      </c>
      <c r="H11" s="269" t="s">
        <v>521</v>
      </c>
      <c r="I11" s="1"/>
    </row>
    <row r="12" spans="1:10" s="3" customFormat="1" x14ac:dyDescent="0.25">
      <c r="A12" s="45"/>
      <c r="B12" s="45" t="s">
        <v>522</v>
      </c>
      <c r="C12" s="28" t="s">
        <v>32</v>
      </c>
      <c r="D12" s="174">
        <v>450</v>
      </c>
      <c r="E12" s="30">
        <v>4858.6899999999996</v>
      </c>
      <c r="F12" s="42">
        <v>4.75</v>
      </c>
      <c r="G12" s="42">
        <v>6.39</v>
      </c>
      <c r="H12" s="269" t="s">
        <v>523</v>
      </c>
      <c r="I12" s="1"/>
    </row>
    <row r="13" spans="1:10" s="3" customFormat="1" x14ac:dyDescent="0.25">
      <c r="A13" s="45"/>
      <c r="B13" s="45" t="s">
        <v>438</v>
      </c>
      <c r="C13" s="28" t="s">
        <v>16</v>
      </c>
      <c r="D13" s="174">
        <v>400</v>
      </c>
      <c r="E13" s="30">
        <v>4002.97</v>
      </c>
      <c r="F13" s="42">
        <v>3.91</v>
      </c>
      <c r="G13" s="42">
        <v>6.2249999999999996</v>
      </c>
      <c r="H13" s="269" t="s">
        <v>439</v>
      </c>
      <c r="I13" s="1"/>
    </row>
    <row r="14" spans="1:10" s="3" customFormat="1" x14ac:dyDescent="0.25">
      <c r="A14" s="45"/>
      <c r="B14" s="45" t="s">
        <v>263</v>
      </c>
      <c r="C14" s="28" t="s">
        <v>262</v>
      </c>
      <c r="D14" s="174">
        <v>280</v>
      </c>
      <c r="E14" s="30">
        <v>3271.79</v>
      </c>
      <c r="F14" s="42">
        <v>3.2</v>
      </c>
      <c r="G14" s="42">
        <v>7.7198000000000002</v>
      </c>
      <c r="H14" s="269" t="s">
        <v>261</v>
      </c>
      <c r="I14" s="1"/>
    </row>
    <row r="15" spans="1:10" s="3" customFormat="1" x14ac:dyDescent="0.25">
      <c r="A15" s="45"/>
      <c r="B15" s="45" t="s">
        <v>524</v>
      </c>
      <c r="C15" s="28" t="s">
        <v>410</v>
      </c>
      <c r="D15" s="174">
        <v>278</v>
      </c>
      <c r="E15" s="30">
        <v>2882.54</v>
      </c>
      <c r="F15" s="42">
        <v>2.82</v>
      </c>
      <c r="G15" s="42">
        <v>7.1198999999999995</v>
      </c>
      <c r="H15" s="269" t="s">
        <v>525</v>
      </c>
      <c r="I15" s="1"/>
    </row>
    <row r="16" spans="1:10" s="3" customFormat="1" x14ac:dyDescent="0.25">
      <c r="A16" s="45"/>
      <c r="B16" s="45" t="s">
        <v>526</v>
      </c>
      <c r="C16" s="28" t="s">
        <v>32</v>
      </c>
      <c r="D16" s="174">
        <v>250</v>
      </c>
      <c r="E16" s="30">
        <v>2796.25</v>
      </c>
      <c r="F16" s="42">
        <v>2.73</v>
      </c>
      <c r="G16" s="42">
        <v>6.8652999999999995</v>
      </c>
      <c r="H16" s="269" t="s">
        <v>527</v>
      </c>
      <c r="I16" s="1"/>
    </row>
    <row r="17" spans="1:9" s="3" customFormat="1" x14ac:dyDescent="0.25">
      <c r="A17" s="45"/>
      <c r="B17" s="45" t="s">
        <v>528</v>
      </c>
      <c r="C17" s="28" t="s">
        <v>16</v>
      </c>
      <c r="D17" s="174">
        <v>250</v>
      </c>
      <c r="E17" s="30">
        <v>2754.05</v>
      </c>
      <c r="F17" s="42">
        <v>2.69</v>
      </c>
      <c r="G17" s="42">
        <v>5.64</v>
      </c>
      <c r="H17" s="269" t="s">
        <v>529</v>
      </c>
      <c r="I17" s="1"/>
    </row>
    <row r="18" spans="1:9" s="3" customFormat="1" x14ac:dyDescent="0.25">
      <c r="A18" s="45"/>
      <c r="B18" s="45" t="s">
        <v>280</v>
      </c>
      <c r="C18" s="28" t="s">
        <v>270</v>
      </c>
      <c r="D18" s="174">
        <v>250</v>
      </c>
      <c r="E18" s="30">
        <v>2658.5</v>
      </c>
      <c r="F18" s="42">
        <v>2.6</v>
      </c>
      <c r="G18" s="42">
        <v>9.0272999999999985</v>
      </c>
      <c r="H18" s="269" t="s">
        <v>279</v>
      </c>
      <c r="I18" s="1"/>
    </row>
    <row r="19" spans="1:9" s="3" customFormat="1" x14ac:dyDescent="0.25">
      <c r="A19" s="45"/>
      <c r="B19" s="45" t="s">
        <v>530</v>
      </c>
      <c r="C19" s="28" t="s">
        <v>16</v>
      </c>
      <c r="D19" s="174">
        <v>250</v>
      </c>
      <c r="E19" s="30">
        <v>2609.52</v>
      </c>
      <c r="F19" s="42">
        <v>2.5499999999999998</v>
      </c>
      <c r="G19" s="42">
        <v>5.5349999999999993</v>
      </c>
      <c r="H19" s="269" t="s">
        <v>531</v>
      </c>
      <c r="I19" s="1"/>
    </row>
    <row r="20" spans="1:9" s="3" customFormat="1" x14ac:dyDescent="0.25">
      <c r="A20" s="45"/>
      <c r="B20" s="45" t="s">
        <v>80</v>
      </c>
      <c r="C20" s="28" t="s">
        <v>16</v>
      </c>
      <c r="D20" s="174">
        <v>250</v>
      </c>
      <c r="E20" s="30">
        <v>2606.4699999999998</v>
      </c>
      <c r="F20" s="42">
        <v>2.5499999999999998</v>
      </c>
      <c r="G20" s="42">
        <v>5.12</v>
      </c>
      <c r="H20" s="269" t="s">
        <v>81</v>
      </c>
      <c r="I20" s="1"/>
    </row>
    <row r="21" spans="1:9" s="3" customFormat="1" x14ac:dyDescent="0.25">
      <c r="A21" s="45"/>
      <c r="B21" s="45" t="s">
        <v>532</v>
      </c>
      <c r="C21" s="28" t="s">
        <v>533</v>
      </c>
      <c r="D21" s="174">
        <v>250</v>
      </c>
      <c r="E21" s="30">
        <v>2533.54</v>
      </c>
      <c r="F21" s="42">
        <v>2.48</v>
      </c>
      <c r="G21" s="42">
        <v>5.9848999999999997</v>
      </c>
      <c r="H21" s="269" t="s">
        <v>534</v>
      </c>
      <c r="I21" s="1"/>
    </row>
    <row r="22" spans="1:9" s="3" customFormat="1" x14ac:dyDescent="0.25">
      <c r="A22" s="45"/>
      <c r="B22" s="45" t="s">
        <v>535</v>
      </c>
      <c r="C22" s="28" t="s">
        <v>410</v>
      </c>
      <c r="D22" s="174">
        <v>200</v>
      </c>
      <c r="E22" s="30">
        <v>2150.6999999999998</v>
      </c>
      <c r="F22" s="42">
        <v>2.1</v>
      </c>
      <c r="G22" s="42">
        <v>7.0649999999999995</v>
      </c>
      <c r="H22" s="269" t="s">
        <v>536</v>
      </c>
      <c r="I22" s="1"/>
    </row>
    <row r="23" spans="1:9" s="3" customFormat="1" x14ac:dyDescent="0.25">
      <c r="A23" s="45"/>
      <c r="B23" s="45" t="s">
        <v>537</v>
      </c>
      <c r="C23" s="28" t="s">
        <v>16</v>
      </c>
      <c r="D23" s="174">
        <v>2000</v>
      </c>
      <c r="E23" s="30">
        <v>2035.61</v>
      </c>
      <c r="F23" s="42">
        <v>1.99</v>
      </c>
      <c r="G23" s="42">
        <v>7.8897999999999993</v>
      </c>
      <c r="H23" s="269" t="s">
        <v>538</v>
      </c>
      <c r="I23" s="1"/>
    </row>
    <row r="24" spans="1:9" s="3" customFormat="1" x14ac:dyDescent="0.25">
      <c r="A24" s="45"/>
      <c r="B24" s="45" t="s">
        <v>539</v>
      </c>
      <c r="C24" s="28" t="s">
        <v>239</v>
      </c>
      <c r="D24" s="174">
        <v>154</v>
      </c>
      <c r="E24" s="30">
        <v>1705.94</v>
      </c>
      <c r="F24" s="42">
        <v>1.67</v>
      </c>
      <c r="G24" s="42">
        <v>7.2199</v>
      </c>
      <c r="H24" s="269" t="s">
        <v>540</v>
      </c>
      <c r="I24" s="1"/>
    </row>
    <row r="25" spans="1:9" s="3" customFormat="1" x14ac:dyDescent="0.25">
      <c r="A25" s="45"/>
      <c r="B25" s="45" t="s">
        <v>541</v>
      </c>
      <c r="C25" s="28" t="s">
        <v>16</v>
      </c>
      <c r="D25" s="174">
        <v>150</v>
      </c>
      <c r="E25" s="30">
        <v>1594.46</v>
      </c>
      <c r="F25" s="42">
        <v>1.56</v>
      </c>
      <c r="G25" s="42">
        <v>7.2398999999999987</v>
      </c>
      <c r="H25" s="269" t="s">
        <v>542</v>
      </c>
      <c r="I25" s="1"/>
    </row>
    <row r="26" spans="1:9" s="3" customFormat="1" x14ac:dyDescent="0.25">
      <c r="A26" s="45"/>
      <c r="B26" s="45" t="s">
        <v>250</v>
      </c>
      <c r="C26" s="28" t="s">
        <v>239</v>
      </c>
      <c r="D26" s="174">
        <v>152</v>
      </c>
      <c r="E26" s="30">
        <v>1452.82</v>
      </c>
      <c r="F26" s="42">
        <v>1.42</v>
      </c>
      <c r="G26" s="42">
        <v>7.1598999999999995</v>
      </c>
      <c r="H26" s="269" t="s">
        <v>249</v>
      </c>
      <c r="I26" s="1"/>
    </row>
    <row r="27" spans="1:9" s="3" customFormat="1" x14ac:dyDescent="0.25">
      <c r="A27" s="45"/>
      <c r="B27" s="45" t="s">
        <v>543</v>
      </c>
      <c r="C27" s="28" t="s">
        <v>16</v>
      </c>
      <c r="D27" s="174">
        <v>1508</v>
      </c>
      <c r="E27" s="30">
        <v>1324.6</v>
      </c>
      <c r="F27" s="42">
        <v>1.29</v>
      </c>
      <c r="G27" s="42">
        <v>8.0743999999999989</v>
      </c>
      <c r="H27" s="269" t="s">
        <v>544</v>
      </c>
      <c r="I27" s="1"/>
    </row>
    <row r="28" spans="1:9" s="3" customFormat="1" x14ac:dyDescent="0.25">
      <c r="A28" s="45"/>
      <c r="B28" s="45" t="s">
        <v>545</v>
      </c>
      <c r="C28" s="28" t="s">
        <v>546</v>
      </c>
      <c r="D28" s="174">
        <v>1100</v>
      </c>
      <c r="E28" s="30">
        <v>1134.31</v>
      </c>
      <c r="F28" s="42">
        <v>1.1100000000000001</v>
      </c>
      <c r="G28" s="42">
        <v>8.8548000000000009</v>
      </c>
      <c r="H28" s="269" t="s">
        <v>547</v>
      </c>
      <c r="I28" s="1"/>
    </row>
    <row r="29" spans="1:9" s="3" customFormat="1" x14ac:dyDescent="0.25">
      <c r="A29" s="45"/>
      <c r="B29" s="45" t="s">
        <v>548</v>
      </c>
      <c r="C29" s="28" t="s">
        <v>16</v>
      </c>
      <c r="D29" s="174">
        <v>100</v>
      </c>
      <c r="E29" s="30">
        <v>1056.6099999999999</v>
      </c>
      <c r="F29" s="42">
        <v>1.03</v>
      </c>
      <c r="G29" s="42">
        <v>7.2398999999999987</v>
      </c>
      <c r="H29" s="269" t="s">
        <v>549</v>
      </c>
      <c r="I29" s="1"/>
    </row>
    <row r="30" spans="1:9" s="3" customFormat="1" x14ac:dyDescent="0.25">
      <c r="A30" s="45"/>
      <c r="B30" s="45" t="s">
        <v>252</v>
      </c>
      <c r="C30" s="28" t="s">
        <v>32</v>
      </c>
      <c r="D30" s="174">
        <v>100</v>
      </c>
      <c r="E30" s="30">
        <v>1036.2</v>
      </c>
      <c r="F30" s="42">
        <v>1.01</v>
      </c>
      <c r="G30" s="42">
        <v>6.06</v>
      </c>
      <c r="H30" s="269" t="s">
        <v>251</v>
      </c>
      <c r="I30" s="1"/>
    </row>
    <row r="31" spans="1:9" s="3" customFormat="1" x14ac:dyDescent="0.25">
      <c r="A31" s="45"/>
      <c r="B31" s="45" t="s">
        <v>550</v>
      </c>
      <c r="C31" s="28" t="s">
        <v>16</v>
      </c>
      <c r="D31" s="174">
        <v>1000</v>
      </c>
      <c r="E31" s="30">
        <v>1018.26</v>
      </c>
      <c r="F31" s="42">
        <v>1</v>
      </c>
      <c r="G31" s="42">
        <v>7.61</v>
      </c>
      <c r="H31" s="269" t="s">
        <v>551</v>
      </c>
      <c r="I31" s="1"/>
    </row>
    <row r="32" spans="1:9" s="3" customFormat="1" x14ac:dyDescent="0.25">
      <c r="A32" s="45"/>
      <c r="B32" s="45" t="s">
        <v>552</v>
      </c>
      <c r="C32" s="28" t="s">
        <v>32</v>
      </c>
      <c r="D32" s="174">
        <v>100</v>
      </c>
      <c r="E32" s="30">
        <v>998.79</v>
      </c>
      <c r="F32" s="42">
        <v>0.98</v>
      </c>
      <c r="G32" s="42">
        <v>6.5755999999999997</v>
      </c>
      <c r="H32" s="269" t="s">
        <v>553</v>
      </c>
      <c r="I32" s="1"/>
    </row>
    <row r="33" spans="1:14" s="3" customFormat="1" x14ac:dyDescent="0.25">
      <c r="A33" s="45"/>
      <c r="B33" s="45" t="s">
        <v>554</v>
      </c>
      <c r="C33" s="28" t="s">
        <v>32</v>
      </c>
      <c r="D33" s="174">
        <v>70</v>
      </c>
      <c r="E33" s="30">
        <v>762.13</v>
      </c>
      <c r="F33" s="42">
        <v>0.75</v>
      </c>
      <c r="G33" s="42">
        <v>6.7655999999999992</v>
      </c>
      <c r="H33" s="269" t="s">
        <v>555</v>
      </c>
      <c r="I33" s="1"/>
    </row>
    <row r="34" spans="1:14" s="3" customFormat="1" x14ac:dyDescent="0.25">
      <c r="A34" s="45"/>
      <c r="B34" s="45" t="s">
        <v>556</v>
      </c>
      <c r="C34" s="28" t="s">
        <v>546</v>
      </c>
      <c r="D34" s="174">
        <v>609</v>
      </c>
      <c r="E34" s="30">
        <v>638.28</v>
      </c>
      <c r="F34" s="42">
        <v>0.62</v>
      </c>
      <c r="G34" s="42">
        <v>9.6540999999999997</v>
      </c>
      <c r="H34" s="269" t="s">
        <v>557</v>
      </c>
      <c r="I34" s="1"/>
    </row>
    <row r="35" spans="1:14" s="3" customFormat="1" x14ac:dyDescent="0.25">
      <c r="A35" s="45"/>
      <c r="B35" s="45" t="s">
        <v>558</v>
      </c>
      <c r="C35" s="28" t="s">
        <v>546</v>
      </c>
      <c r="D35" s="174">
        <v>608</v>
      </c>
      <c r="E35" s="30">
        <v>635.83000000000004</v>
      </c>
      <c r="F35" s="42">
        <v>0.62</v>
      </c>
      <c r="G35" s="42">
        <v>9.599499999999999</v>
      </c>
      <c r="H35" s="269" t="s">
        <v>559</v>
      </c>
      <c r="I35" s="1"/>
    </row>
    <row r="36" spans="1:14" s="3" customFormat="1" x14ac:dyDescent="0.25">
      <c r="A36" s="45"/>
      <c r="B36" s="45" t="s">
        <v>248</v>
      </c>
      <c r="C36" s="28" t="s">
        <v>239</v>
      </c>
      <c r="D36" s="174">
        <v>56</v>
      </c>
      <c r="E36" s="30">
        <v>537.51</v>
      </c>
      <c r="F36" s="42">
        <v>0.53</v>
      </c>
      <c r="G36" s="42">
        <v>7.1598999999999995</v>
      </c>
      <c r="H36" s="269" t="s">
        <v>247</v>
      </c>
      <c r="I36" s="1"/>
    </row>
    <row r="37" spans="1:14" s="3" customFormat="1" x14ac:dyDescent="0.25">
      <c r="A37" s="45"/>
      <c r="B37" s="45" t="s">
        <v>244</v>
      </c>
      <c r="C37" s="28" t="s">
        <v>239</v>
      </c>
      <c r="D37" s="174">
        <v>48</v>
      </c>
      <c r="E37" s="30">
        <v>455.49</v>
      </c>
      <c r="F37" s="42">
        <v>0.45</v>
      </c>
      <c r="G37" s="42">
        <v>7.1598999999999995</v>
      </c>
      <c r="H37" s="269" t="s">
        <v>243</v>
      </c>
      <c r="I37" s="1"/>
    </row>
    <row r="38" spans="1:14" s="3" customFormat="1" x14ac:dyDescent="0.25">
      <c r="A38" s="45"/>
      <c r="B38" s="45" t="s">
        <v>246</v>
      </c>
      <c r="C38" s="28" t="s">
        <v>239</v>
      </c>
      <c r="D38" s="174">
        <v>48</v>
      </c>
      <c r="E38" s="30">
        <v>457.71</v>
      </c>
      <c r="F38" s="42">
        <v>0.45</v>
      </c>
      <c r="G38" s="42">
        <v>7.1598999999999995</v>
      </c>
      <c r="H38" s="269" t="s">
        <v>245</v>
      </c>
      <c r="I38" s="1"/>
    </row>
    <row r="39" spans="1:14" s="3" customFormat="1" x14ac:dyDescent="0.25">
      <c r="A39" s="45"/>
      <c r="B39" s="45" t="s">
        <v>260</v>
      </c>
      <c r="C39" s="28" t="s">
        <v>259</v>
      </c>
      <c r="D39" s="174">
        <v>30</v>
      </c>
      <c r="E39" s="30">
        <v>318.14999999999998</v>
      </c>
      <c r="F39" s="42">
        <v>0.31</v>
      </c>
      <c r="G39" s="42">
        <v>6.0849000000000002</v>
      </c>
      <c r="H39" s="269" t="s">
        <v>258</v>
      </c>
      <c r="I39" s="1"/>
    </row>
    <row r="40" spans="1:14" s="3" customFormat="1" x14ac:dyDescent="0.25">
      <c r="A40" s="45"/>
      <c r="B40" s="45" t="s">
        <v>560</v>
      </c>
      <c r="C40" s="28" t="s">
        <v>16</v>
      </c>
      <c r="D40" s="174">
        <v>28</v>
      </c>
      <c r="E40" s="30">
        <v>298.88</v>
      </c>
      <c r="F40" s="42">
        <v>0.28999999999999998</v>
      </c>
      <c r="G40" s="42">
        <v>6.4548999999999994</v>
      </c>
      <c r="H40" s="269" t="s">
        <v>561</v>
      </c>
      <c r="I40" s="1"/>
    </row>
    <row r="41" spans="1:14" s="3" customFormat="1" x14ac:dyDescent="0.25">
      <c r="A41" s="45"/>
      <c r="B41" s="45" t="s">
        <v>562</v>
      </c>
      <c r="C41" s="28" t="s">
        <v>546</v>
      </c>
      <c r="D41" s="174">
        <v>220</v>
      </c>
      <c r="E41" s="30">
        <v>227.87</v>
      </c>
      <c r="F41" s="42">
        <v>0.22</v>
      </c>
      <c r="G41" s="42">
        <v>9.0749999999999993</v>
      </c>
      <c r="H41" s="269" t="s">
        <v>563</v>
      </c>
      <c r="I41" s="1"/>
    </row>
    <row r="42" spans="1:14" s="3" customFormat="1" x14ac:dyDescent="0.25">
      <c r="A42" s="45"/>
      <c r="B42" s="45" t="s">
        <v>564</v>
      </c>
      <c r="C42" s="28" t="s">
        <v>546</v>
      </c>
      <c r="D42" s="174">
        <v>131</v>
      </c>
      <c r="E42" s="30">
        <v>136.56</v>
      </c>
      <c r="F42" s="42">
        <v>0.13</v>
      </c>
      <c r="G42" s="42">
        <v>9.370000000000001</v>
      </c>
      <c r="H42" s="269" t="s">
        <v>565</v>
      </c>
      <c r="I42" s="1"/>
    </row>
    <row r="43" spans="1:14" s="3" customFormat="1" x14ac:dyDescent="0.25">
      <c r="A43" s="45"/>
      <c r="B43" s="45" t="s">
        <v>566</v>
      </c>
      <c r="C43" s="28" t="s">
        <v>239</v>
      </c>
      <c r="D43" s="174">
        <v>9</v>
      </c>
      <c r="E43" s="30">
        <v>99.52</v>
      </c>
      <c r="F43" s="42">
        <v>0.1</v>
      </c>
      <c r="G43" s="42">
        <v>7.375</v>
      </c>
      <c r="H43" s="269" t="s">
        <v>567</v>
      </c>
      <c r="I43" s="1"/>
    </row>
    <row r="44" spans="1:14" s="3" customFormat="1" x14ac:dyDescent="0.25">
      <c r="A44" s="45"/>
      <c r="B44" s="45" t="s">
        <v>568</v>
      </c>
      <c r="C44" s="28" t="s">
        <v>546</v>
      </c>
      <c r="D44" s="174">
        <v>81</v>
      </c>
      <c r="E44" s="30">
        <v>84.2</v>
      </c>
      <c r="F44" s="42">
        <v>0.08</v>
      </c>
      <c r="G44" s="42">
        <v>9.24</v>
      </c>
      <c r="H44" s="269" t="s">
        <v>569</v>
      </c>
      <c r="I44" s="1"/>
    </row>
    <row r="45" spans="1:14" s="3" customFormat="1" x14ac:dyDescent="0.25">
      <c r="A45" s="45"/>
      <c r="B45" s="45" t="s">
        <v>242</v>
      </c>
      <c r="C45" s="28" t="s">
        <v>239</v>
      </c>
      <c r="D45" s="174">
        <v>8</v>
      </c>
      <c r="E45" s="30">
        <v>73.86</v>
      </c>
      <c r="F45" s="42">
        <v>7.0000000000000007E-2</v>
      </c>
      <c r="G45" s="42">
        <v>7.1603000000000003</v>
      </c>
      <c r="H45" s="269" t="s">
        <v>241</v>
      </c>
      <c r="I45" s="1"/>
    </row>
    <row r="46" spans="1:14" s="3" customFormat="1" x14ac:dyDescent="0.25">
      <c r="A46" s="45"/>
      <c r="B46" s="45" t="s">
        <v>240</v>
      </c>
      <c r="C46" s="28" t="s">
        <v>239</v>
      </c>
      <c r="D46" s="174">
        <v>8</v>
      </c>
      <c r="E46" s="30">
        <v>74.14</v>
      </c>
      <c r="F46" s="42">
        <v>7.0000000000000007E-2</v>
      </c>
      <c r="G46" s="42">
        <v>7.1542999999999992</v>
      </c>
      <c r="H46" s="269" t="s">
        <v>238</v>
      </c>
      <c r="I46" s="1"/>
    </row>
    <row r="47" spans="1:14" s="3" customFormat="1" x14ac:dyDescent="0.25">
      <c r="A47" s="45"/>
      <c r="B47" s="27" t="s">
        <v>92</v>
      </c>
      <c r="C47" s="27"/>
      <c r="D47" s="79"/>
      <c r="E47" s="35">
        <f>SUM(E11:E46)</f>
        <v>56299.129999999983</v>
      </c>
      <c r="F47" s="35">
        <f>SUM(F11:F46)</f>
        <v>55.030000000000008</v>
      </c>
      <c r="G47" s="44"/>
      <c r="H47" s="41"/>
      <c r="I47" s="1"/>
      <c r="J47" s="1"/>
      <c r="L47" s="186"/>
      <c r="N47" s="186"/>
    </row>
    <row r="48" spans="1:14" s="3" customFormat="1" x14ac:dyDescent="0.25">
      <c r="A48" s="45"/>
      <c r="B48" s="27" t="s">
        <v>446</v>
      </c>
      <c r="C48" s="27"/>
      <c r="D48" s="79"/>
      <c r="E48" s="44"/>
      <c r="F48" s="37"/>
      <c r="G48" s="44"/>
      <c r="H48" s="41"/>
      <c r="I48" s="1"/>
      <c r="J48" s="1"/>
      <c r="L48" s="186"/>
      <c r="N48" s="186"/>
    </row>
    <row r="49" spans="1:14" s="3" customFormat="1" x14ac:dyDescent="0.25">
      <c r="A49" s="45"/>
      <c r="B49" s="27" t="s">
        <v>14</v>
      </c>
      <c r="C49" s="27"/>
      <c r="D49" s="79"/>
      <c r="E49" s="44"/>
      <c r="F49" s="37"/>
      <c r="G49" s="44"/>
      <c r="H49" s="41"/>
      <c r="I49" s="1"/>
      <c r="J49" s="1"/>
      <c r="L49" s="186"/>
      <c r="N49" s="186"/>
    </row>
    <row r="50" spans="1:14" s="3" customFormat="1" x14ac:dyDescent="0.25">
      <c r="A50" s="45"/>
      <c r="B50" s="45" t="s">
        <v>570</v>
      </c>
      <c r="C50" s="45" t="s">
        <v>571</v>
      </c>
      <c r="D50" s="77">
        <v>250</v>
      </c>
      <c r="E50" s="47">
        <v>643.17999999999995</v>
      </c>
      <c r="F50" s="48">
        <v>0.62877538471164096</v>
      </c>
      <c r="G50" s="47">
        <v>6.5600000000000005</v>
      </c>
      <c r="H50" s="41" t="s">
        <v>572</v>
      </c>
      <c r="I50" s="270"/>
      <c r="J50" s="1"/>
      <c r="L50" s="186"/>
      <c r="N50" s="186"/>
    </row>
    <row r="51" spans="1:14" s="3" customFormat="1" x14ac:dyDescent="0.25">
      <c r="A51" s="45"/>
      <c r="B51" s="27" t="s">
        <v>92</v>
      </c>
      <c r="C51" s="27"/>
      <c r="D51" s="79"/>
      <c r="E51" s="36">
        <f>SUM(E50)</f>
        <v>643.17999999999995</v>
      </c>
      <c r="F51" s="36">
        <f>SUM(F50)</f>
        <v>0.62877538471164096</v>
      </c>
      <c r="G51" s="44"/>
      <c r="H51" s="41"/>
      <c r="I51" s="1"/>
      <c r="J51" s="1"/>
      <c r="L51" s="186"/>
      <c r="N51" s="186"/>
    </row>
    <row r="52" spans="1:14" s="3" customFormat="1" x14ac:dyDescent="0.25">
      <c r="A52" s="45"/>
      <c r="B52" s="27" t="s">
        <v>449</v>
      </c>
      <c r="C52" s="19"/>
      <c r="D52" s="120"/>
      <c r="E52" s="230"/>
      <c r="F52" s="52"/>
      <c r="G52" s="52"/>
      <c r="H52" s="41"/>
      <c r="I52" s="1"/>
      <c r="J52" s="1"/>
      <c r="L52" s="186"/>
      <c r="N52" s="186"/>
    </row>
    <row r="53" spans="1:14" s="3" customFormat="1" x14ac:dyDescent="0.25">
      <c r="A53" s="45"/>
      <c r="B53" s="45" t="s">
        <v>573</v>
      </c>
      <c r="C53" s="43" t="s">
        <v>451</v>
      </c>
      <c r="D53" s="199">
        <v>16</v>
      </c>
      <c r="E53" s="182">
        <v>1407.73</v>
      </c>
      <c r="F53" s="55">
        <v>1.38</v>
      </c>
      <c r="G53" s="55">
        <v>6.7466999999999997</v>
      </c>
      <c r="H53" s="41" t="s">
        <v>574</v>
      </c>
      <c r="I53" s="1"/>
      <c r="J53" s="1"/>
      <c r="L53" s="186"/>
      <c r="N53" s="186"/>
    </row>
    <row r="54" spans="1:14" s="49" customFormat="1" x14ac:dyDescent="0.25">
      <c r="A54" s="27"/>
      <c r="B54" s="45" t="s">
        <v>575</v>
      </c>
      <c r="C54" s="43" t="s">
        <v>451</v>
      </c>
      <c r="D54" s="199">
        <v>16</v>
      </c>
      <c r="E54" s="182">
        <v>1383.32</v>
      </c>
      <c r="F54" s="55">
        <v>1.35</v>
      </c>
      <c r="G54" s="55">
        <v>6.8075999999999999</v>
      </c>
      <c r="H54" s="41" t="s">
        <v>576</v>
      </c>
      <c r="I54" s="1"/>
      <c r="J54" s="1"/>
    </row>
    <row r="55" spans="1:14" s="49" customFormat="1" x14ac:dyDescent="0.25">
      <c r="A55" s="27"/>
      <c r="B55" s="45" t="s">
        <v>577</v>
      </c>
      <c r="C55" s="43" t="s">
        <v>451</v>
      </c>
      <c r="D55" s="199">
        <v>16</v>
      </c>
      <c r="E55" s="182">
        <v>1359.02</v>
      </c>
      <c r="F55" s="55">
        <v>1.33</v>
      </c>
      <c r="G55" s="55">
        <v>6.8581999999999992</v>
      </c>
      <c r="H55" s="41" t="s">
        <v>578</v>
      </c>
      <c r="I55" s="1"/>
      <c r="J55" s="1"/>
    </row>
    <row r="56" spans="1:14" s="49" customFormat="1" x14ac:dyDescent="0.25">
      <c r="A56" s="27"/>
      <c r="B56" s="45" t="s">
        <v>579</v>
      </c>
      <c r="C56" s="43" t="s">
        <v>451</v>
      </c>
      <c r="D56" s="199">
        <v>14</v>
      </c>
      <c r="E56" s="182">
        <v>1161.6400000000001</v>
      </c>
      <c r="F56" s="55">
        <v>1.1399999999999999</v>
      </c>
      <c r="G56" s="55">
        <v>7.1235999999999997</v>
      </c>
      <c r="H56" s="41" t="s">
        <v>580</v>
      </c>
      <c r="I56" s="1"/>
      <c r="J56" s="1"/>
    </row>
    <row r="57" spans="1:14" s="49" customFormat="1" x14ac:dyDescent="0.25">
      <c r="A57" s="27"/>
      <c r="B57" s="27" t="s">
        <v>92</v>
      </c>
      <c r="C57" s="19"/>
      <c r="D57" s="271"/>
      <c r="E57" s="192">
        <f>SUM(E53:E56)</f>
        <v>5311.71</v>
      </c>
      <c r="F57" s="57">
        <f>SUM(F53:F56)</f>
        <v>5.2</v>
      </c>
      <c r="G57" s="52"/>
      <c r="H57" s="41"/>
      <c r="I57" s="1"/>
      <c r="J57" s="1"/>
    </row>
    <row r="58" spans="1:14" s="49" customFormat="1" x14ac:dyDescent="0.25">
      <c r="A58" s="27"/>
      <c r="B58" s="27" t="s">
        <v>94</v>
      </c>
      <c r="C58" s="19"/>
      <c r="D58" s="271"/>
      <c r="E58" s="230"/>
      <c r="F58" s="52"/>
      <c r="G58" s="52"/>
      <c r="H58" s="41"/>
      <c r="I58" s="1"/>
      <c r="J58" s="1"/>
    </row>
    <row r="59" spans="1:14" s="49" customFormat="1" x14ac:dyDescent="0.25">
      <c r="A59" s="27"/>
      <c r="B59" s="27" t="s">
        <v>95</v>
      </c>
      <c r="C59" s="19"/>
      <c r="D59" s="271"/>
      <c r="E59" s="230"/>
      <c r="F59" s="52"/>
      <c r="G59" s="52"/>
      <c r="H59" s="41"/>
      <c r="I59" s="1"/>
      <c r="J59" s="1"/>
    </row>
    <row r="60" spans="1:14" s="49" customFormat="1" x14ac:dyDescent="0.25">
      <c r="A60" s="27"/>
      <c r="B60" s="45" t="s">
        <v>210</v>
      </c>
      <c r="C60" s="43" t="s">
        <v>103</v>
      </c>
      <c r="D60" s="199">
        <v>16000000</v>
      </c>
      <c r="E60" s="182">
        <v>15844.13</v>
      </c>
      <c r="F60" s="55">
        <v>15.49</v>
      </c>
      <c r="G60" s="55">
        <v>6.1795999999999998</v>
      </c>
      <c r="H60" s="41" t="s">
        <v>211</v>
      </c>
      <c r="I60" s="1"/>
      <c r="J60" s="1"/>
    </row>
    <row r="61" spans="1:14" s="49" customFormat="1" x14ac:dyDescent="0.25">
      <c r="A61" s="27"/>
      <c r="B61" s="45" t="s">
        <v>294</v>
      </c>
      <c r="C61" s="43" t="s">
        <v>103</v>
      </c>
      <c r="D61" s="199">
        <v>2500000</v>
      </c>
      <c r="E61" s="182">
        <v>2630.29</v>
      </c>
      <c r="F61" s="55">
        <v>2.57</v>
      </c>
      <c r="G61" s="55">
        <v>4.9612999999999996</v>
      </c>
      <c r="H61" s="41" t="s">
        <v>295</v>
      </c>
      <c r="I61" s="1"/>
      <c r="J61" s="1"/>
    </row>
    <row r="62" spans="1:14" s="49" customFormat="1" x14ac:dyDescent="0.25">
      <c r="A62" s="27"/>
      <c r="B62" s="45" t="s">
        <v>581</v>
      </c>
      <c r="C62" s="43" t="s">
        <v>103</v>
      </c>
      <c r="D62" s="199">
        <v>2500000</v>
      </c>
      <c r="E62" s="182">
        <v>2597.86</v>
      </c>
      <c r="F62" s="55">
        <v>2.54</v>
      </c>
      <c r="G62" s="55">
        <v>5.6944999999999997</v>
      </c>
      <c r="H62" s="41" t="s">
        <v>582</v>
      </c>
      <c r="I62" s="1"/>
      <c r="J62" s="1"/>
    </row>
    <row r="63" spans="1:14" s="49" customFormat="1" x14ac:dyDescent="0.25">
      <c r="A63" s="27"/>
      <c r="B63" s="45" t="s">
        <v>107</v>
      </c>
      <c r="C63" s="43" t="s">
        <v>103</v>
      </c>
      <c r="D63" s="199">
        <v>2500000</v>
      </c>
      <c r="E63" s="182">
        <v>2566.5</v>
      </c>
      <c r="F63" s="55">
        <v>2.5099999999999998</v>
      </c>
      <c r="G63" s="55">
        <v>6.8325999999999993</v>
      </c>
      <c r="H63" s="41" t="s">
        <v>108</v>
      </c>
      <c r="I63" s="1"/>
      <c r="J63" s="1"/>
    </row>
    <row r="64" spans="1:14" s="49" customFormat="1" x14ac:dyDescent="0.25">
      <c r="A64" s="27"/>
      <c r="B64" s="45" t="s">
        <v>105</v>
      </c>
      <c r="C64" s="43" t="s">
        <v>103</v>
      </c>
      <c r="D64" s="199">
        <v>2500000</v>
      </c>
      <c r="E64" s="182">
        <v>2425.91</v>
      </c>
      <c r="F64" s="55">
        <v>2.37</v>
      </c>
      <c r="G64" s="55">
        <v>6.5031999999999996</v>
      </c>
      <c r="H64" s="41" t="s">
        <v>106</v>
      </c>
      <c r="I64" s="1"/>
      <c r="J64" s="1"/>
    </row>
    <row r="65" spans="1:10" s="49" customFormat="1" x14ac:dyDescent="0.25">
      <c r="A65" s="27"/>
      <c r="B65" s="27" t="s">
        <v>92</v>
      </c>
      <c r="C65" s="19"/>
      <c r="D65" s="271"/>
      <c r="E65" s="193">
        <f>SUM(E60:E64)</f>
        <v>26064.69</v>
      </c>
      <c r="F65" s="193">
        <f>SUM(F60:F64)</f>
        <v>25.48</v>
      </c>
      <c r="G65" s="52"/>
      <c r="H65" s="41"/>
      <c r="I65" s="1"/>
      <c r="J65" s="1"/>
    </row>
    <row r="66" spans="1:10" s="49" customFormat="1" x14ac:dyDescent="0.25">
      <c r="A66" s="27"/>
      <c r="B66" s="27" t="s">
        <v>111</v>
      </c>
      <c r="C66" s="45"/>
      <c r="D66" s="76"/>
      <c r="E66" s="47"/>
      <c r="F66" s="48"/>
      <c r="G66" s="48"/>
      <c r="H66" s="46"/>
      <c r="I66" s="1"/>
      <c r="J66" s="1"/>
    </row>
    <row r="67" spans="1:10" s="49" customFormat="1" x14ac:dyDescent="0.25">
      <c r="A67" s="27"/>
      <c r="B67" s="27" t="s">
        <v>112</v>
      </c>
      <c r="C67" s="45"/>
      <c r="D67" s="76"/>
      <c r="E67" s="47">
        <v>14017.69</v>
      </c>
      <c r="F67" s="272">
        <v>13.7</v>
      </c>
      <c r="G67" s="42"/>
      <c r="H67" s="46"/>
      <c r="I67" s="1"/>
      <c r="J67" s="1"/>
    </row>
    <row r="68" spans="1:10" s="49" customFormat="1" x14ac:dyDescent="0.25">
      <c r="A68" s="27"/>
      <c r="B68" s="27" t="s">
        <v>113</v>
      </c>
      <c r="C68" s="45"/>
      <c r="D68" s="76"/>
      <c r="E68" s="47">
        <v>-45.499999999987267</v>
      </c>
      <c r="F68" s="272">
        <v>-0.04</v>
      </c>
      <c r="G68" s="42"/>
      <c r="H68" s="46"/>
      <c r="I68" s="270"/>
      <c r="J68" s="1"/>
    </row>
    <row r="69" spans="1:10" s="49" customFormat="1" x14ac:dyDescent="0.25">
      <c r="A69" s="27"/>
      <c r="B69" s="66" t="s">
        <v>114</v>
      </c>
      <c r="C69" s="66"/>
      <c r="D69" s="82"/>
      <c r="E69" s="35">
        <f>+E47+E67+E68+E57+E51+E65</f>
        <v>102290.9</v>
      </c>
      <c r="F69" s="35">
        <f>+F47+F67+F68+F57+F51+F65</f>
        <v>99.998775384711649</v>
      </c>
      <c r="G69" s="177"/>
      <c r="H69" s="67"/>
      <c r="I69" s="1"/>
      <c r="J69" s="1"/>
    </row>
    <row r="70" spans="1:10" s="135" customFormat="1" x14ac:dyDescent="0.25">
      <c r="A70" s="273"/>
      <c r="B70" s="134" t="s">
        <v>115</v>
      </c>
      <c r="D70" s="136"/>
      <c r="E70" s="137"/>
      <c r="F70" s="137"/>
      <c r="G70" s="137"/>
      <c r="H70" s="212"/>
      <c r="I70" s="1"/>
      <c r="J70" s="1"/>
    </row>
    <row r="71" spans="1:10" s="135" customFormat="1" x14ac:dyDescent="0.25">
      <c r="A71" s="273"/>
      <c r="B71" s="71" t="s">
        <v>116</v>
      </c>
      <c r="D71" s="136"/>
      <c r="E71" s="137"/>
      <c r="F71" s="137"/>
      <c r="G71" s="137"/>
      <c r="H71" s="212"/>
      <c r="I71" s="1"/>
      <c r="J71" s="1"/>
    </row>
    <row r="72" spans="1:10" x14ac:dyDescent="0.25">
      <c r="A72" s="134"/>
      <c r="B72" s="71" t="s">
        <v>117</v>
      </c>
      <c r="C72" s="135"/>
      <c r="D72" s="136"/>
      <c r="E72" s="137"/>
      <c r="F72" s="137"/>
      <c r="G72" s="137"/>
      <c r="H72" s="274"/>
      <c r="J72" s="1"/>
    </row>
    <row r="73" spans="1:10" ht="24.75" customHeight="1" x14ac:dyDescent="0.25">
      <c r="A73" s="134"/>
      <c r="B73" s="101" t="s">
        <v>237</v>
      </c>
      <c r="C73" s="135"/>
      <c r="D73" s="136"/>
      <c r="E73" s="137"/>
      <c r="F73" s="137"/>
      <c r="G73" s="137"/>
      <c r="H73" s="274"/>
      <c r="J73" s="1"/>
    </row>
    <row r="74" spans="1:10" ht="24.75" customHeight="1" x14ac:dyDescent="0.25">
      <c r="B74" s="71" t="s">
        <v>118</v>
      </c>
      <c r="C74" s="135"/>
      <c r="D74" s="136"/>
      <c r="E74" s="137"/>
      <c r="F74" s="137"/>
      <c r="G74" s="137"/>
      <c r="H74" s="275"/>
      <c r="J74" s="1"/>
    </row>
    <row r="75" spans="1:10" ht="71.45" customHeight="1" x14ac:dyDescent="0.25">
      <c r="B75" s="100" t="s">
        <v>232</v>
      </c>
      <c r="C75" s="135"/>
      <c r="D75" s="136"/>
      <c r="E75" s="137"/>
      <c r="F75" s="137"/>
      <c r="G75" s="137"/>
      <c r="H75" s="275"/>
      <c r="J75" s="1"/>
    </row>
    <row r="76" spans="1:10" ht="57.75" customHeight="1" x14ac:dyDescent="0.25">
      <c r="B76" s="98" t="s">
        <v>231</v>
      </c>
      <c r="C76" s="98" t="s">
        <v>11</v>
      </c>
      <c r="D76" s="399" t="s">
        <v>230</v>
      </c>
      <c r="E76" s="399"/>
      <c r="F76" s="99" t="s">
        <v>229</v>
      </c>
      <c r="G76" s="137"/>
      <c r="H76" s="275"/>
      <c r="J76" s="1"/>
    </row>
    <row r="77" spans="1:10" ht="32.25" customHeight="1" x14ac:dyDescent="0.25">
      <c r="B77" s="98"/>
      <c r="C77" s="98"/>
      <c r="D77" s="99" t="s">
        <v>228</v>
      </c>
      <c r="E77" s="98" t="s">
        <v>227</v>
      </c>
      <c r="F77" s="98"/>
      <c r="G77" s="137"/>
      <c r="H77" s="275"/>
      <c r="J77" s="1"/>
    </row>
    <row r="78" spans="1:10" ht="24.75" customHeight="1" x14ac:dyDescent="0.25">
      <c r="B78" s="97" t="s">
        <v>226</v>
      </c>
      <c r="C78" s="215" t="s">
        <v>225</v>
      </c>
      <c r="D78" s="96">
        <v>0</v>
      </c>
      <c r="E78" s="95">
        <v>0</v>
      </c>
      <c r="F78" s="96">
        <v>545.5</v>
      </c>
      <c r="G78" s="137"/>
      <c r="H78" s="275"/>
      <c r="J78" s="1"/>
    </row>
    <row r="79" spans="1:10" ht="16.350000000000001" customHeight="1" x14ac:dyDescent="0.25">
      <c r="B79" s="100" t="s">
        <v>214</v>
      </c>
      <c r="J79" s="1"/>
    </row>
    <row r="80" spans="1:10" x14ac:dyDescent="0.25">
      <c r="J80" s="1"/>
    </row>
    <row r="81" spans="5:10" x14ac:dyDescent="0.25">
      <c r="E81" s="170"/>
      <c r="J81" s="1"/>
    </row>
    <row r="82" spans="5:10" x14ac:dyDescent="0.25">
      <c r="E82" s="170"/>
      <c r="J82" s="1"/>
    </row>
    <row r="83" spans="5:10" x14ac:dyDescent="0.25">
      <c r="J83" s="1"/>
    </row>
    <row r="84" spans="5:10" x14ac:dyDescent="0.25">
      <c r="J84" s="1"/>
    </row>
    <row r="85" spans="5:10" x14ac:dyDescent="0.25">
      <c r="J85" s="1"/>
    </row>
    <row r="86" spans="5:10" x14ac:dyDescent="0.25">
      <c r="J86" s="1"/>
    </row>
    <row r="87" spans="5:10" x14ac:dyDescent="0.25">
      <c r="J87" s="1"/>
    </row>
    <row r="88" spans="5:10" x14ac:dyDescent="0.25">
      <c r="J88" s="1"/>
    </row>
    <row r="89" spans="5:10" x14ac:dyDescent="0.25">
      <c r="J89" s="1"/>
    </row>
    <row r="90" spans="5:10" x14ac:dyDescent="0.25">
      <c r="J90" s="1"/>
    </row>
    <row r="91" spans="5:10" x14ac:dyDescent="0.25">
      <c r="J91" s="1"/>
    </row>
    <row r="92" spans="5:10" x14ac:dyDescent="0.25">
      <c r="J92" s="1"/>
    </row>
  </sheetData>
  <mergeCells count="3">
    <mergeCell ref="B1:H1"/>
    <mergeCell ref="B2:H2"/>
    <mergeCell ref="D76:E76"/>
  </mergeCells>
  <pageMargins left="0.7" right="0.7" top="0.75" bottom="0.75" header="0.3" footer="0.3"/>
  <pageSetup paperSize="9" scale="4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showGridLines="0" view="pageBreakPreview" topLeftCell="C46" zoomScaleNormal="100" zoomScaleSheetLayoutView="100" workbookViewId="0">
      <selection activeCell="F63" sqref="F63"/>
    </sheetView>
  </sheetViews>
  <sheetFormatPr defaultRowHeight="15" x14ac:dyDescent="0.25"/>
  <cols>
    <col min="1" max="1" width="9.140625" style="1" hidden="1" customWidth="1"/>
    <col min="2" max="2" width="107.42578125" style="70" customWidth="1"/>
    <col min="3" max="3" width="18.7109375" style="70" customWidth="1"/>
    <col min="4" max="4" width="14.28515625" style="70" customWidth="1"/>
    <col min="5" max="5" width="18.7109375" style="70" customWidth="1"/>
    <col min="6" max="6" width="10.7109375" style="70" customWidth="1"/>
    <col min="7" max="7" width="14.7109375" style="70" customWidth="1"/>
    <col min="8" max="8" width="18.5703125" style="74" customWidth="1"/>
    <col min="9" max="9" width="15.140625" style="1" bestFit="1" customWidth="1"/>
    <col min="10" max="10" width="16.5703125" style="2" bestFit="1" customWidth="1"/>
    <col min="11" max="11" width="9.42578125" style="1" bestFit="1" customWidth="1"/>
    <col min="12" max="12" width="9.85546875" style="1" bestFit="1" customWidth="1"/>
    <col min="13" max="13" width="12.28515625" style="277" bestFit="1" customWidth="1"/>
    <col min="14" max="14" width="9.140625" style="277"/>
    <col min="15" max="256" width="9.140625" style="1"/>
    <col min="257" max="257" width="0" style="1" hidden="1" customWidth="1"/>
    <col min="258" max="258" width="107.42578125" style="1" customWidth="1"/>
    <col min="259" max="259" width="18.7109375" style="1" customWidth="1"/>
    <col min="260" max="260" width="14.28515625" style="1" customWidth="1"/>
    <col min="261" max="261" width="18.7109375" style="1" customWidth="1"/>
    <col min="262" max="262" width="10.7109375" style="1" customWidth="1"/>
    <col min="263" max="263" width="14.7109375" style="1" customWidth="1"/>
    <col min="264" max="264" width="18.5703125" style="1" customWidth="1"/>
    <col min="265" max="265" width="15.140625" style="1" bestFit="1" customWidth="1"/>
    <col min="266" max="266" width="16.5703125" style="1" bestFit="1" customWidth="1"/>
    <col min="267" max="267" width="9.42578125" style="1" bestFit="1" customWidth="1"/>
    <col min="268" max="268" width="9.85546875" style="1" bestFit="1" customWidth="1"/>
    <col min="269" max="269" width="12.28515625" style="1" bestFit="1" customWidth="1"/>
    <col min="270" max="512" width="9.140625" style="1"/>
    <col min="513" max="513" width="0" style="1" hidden="1" customWidth="1"/>
    <col min="514" max="514" width="107.42578125" style="1" customWidth="1"/>
    <col min="515" max="515" width="18.7109375" style="1" customWidth="1"/>
    <col min="516" max="516" width="14.28515625" style="1" customWidth="1"/>
    <col min="517" max="517" width="18.7109375" style="1" customWidth="1"/>
    <col min="518" max="518" width="10.7109375" style="1" customWidth="1"/>
    <col min="519" max="519" width="14.7109375" style="1" customWidth="1"/>
    <col min="520" max="520" width="18.5703125" style="1" customWidth="1"/>
    <col min="521" max="521" width="15.140625" style="1" bestFit="1" customWidth="1"/>
    <col min="522" max="522" width="16.5703125" style="1" bestFit="1" customWidth="1"/>
    <col min="523" max="523" width="9.42578125" style="1" bestFit="1" customWidth="1"/>
    <col min="524" max="524" width="9.85546875" style="1" bestFit="1" customWidth="1"/>
    <col min="525" max="525" width="12.28515625" style="1" bestFit="1" customWidth="1"/>
    <col min="526" max="768" width="9.140625" style="1"/>
    <col min="769" max="769" width="0" style="1" hidden="1" customWidth="1"/>
    <col min="770" max="770" width="107.42578125" style="1" customWidth="1"/>
    <col min="771" max="771" width="18.7109375" style="1" customWidth="1"/>
    <col min="772" max="772" width="14.28515625" style="1" customWidth="1"/>
    <col min="773" max="773" width="18.7109375" style="1" customWidth="1"/>
    <col min="774" max="774" width="10.7109375" style="1" customWidth="1"/>
    <col min="775" max="775" width="14.7109375" style="1" customWidth="1"/>
    <col min="776" max="776" width="18.5703125" style="1" customWidth="1"/>
    <col min="777" max="777" width="15.140625" style="1" bestFit="1" customWidth="1"/>
    <col min="778" max="778" width="16.5703125" style="1" bestFit="1" customWidth="1"/>
    <col min="779" max="779" width="9.42578125" style="1" bestFit="1" customWidth="1"/>
    <col min="780" max="780" width="9.85546875" style="1" bestFit="1" customWidth="1"/>
    <col min="781" max="781" width="12.28515625" style="1" bestFit="1" customWidth="1"/>
    <col min="782" max="1024" width="9.140625" style="1"/>
    <col min="1025" max="1025" width="0" style="1" hidden="1" customWidth="1"/>
    <col min="1026" max="1026" width="107.42578125" style="1" customWidth="1"/>
    <col min="1027" max="1027" width="18.7109375" style="1" customWidth="1"/>
    <col min="1028" max="1028" width="14.28515625" style="1" customWidth="1"/>
    <col min="1029" max="1029" width="18.7109375" style="1" customWidth="1"/>
    <col min="1030" max="1030" width="10.7109375" style="1" customWidth="1"/>
    <col min="1031" max="1031" width="14.7109375" style="1" customWidth="1"/>
    <col min="1032" max="1032" width="18.5703125" style="1" customWidth="1"/>
    <col min="1033" max="1033" width="15.140625" style="1" bestFit="1" customWidth="1"/>
    <col min="1034" max="1034" width="16.5703125" style="1" bestFit="1" customWidth="1"/>
    <col min="1035" max="1035" width="9.42578125" style="1" bestFit="1" customWidth="1"/>
    <col min="1036" max="1036" width="9.85546875" style="1" bestFit="1" customWidth="1"/>
    <col min="1037" max="1037" width="12.28515625" style="1" bestFit="1" customWidth="1"/>
    <col min="1038" max="1280" width="9.140625" style="1"/>
    <col min="1281" max="1281" width="0" style="1" hidden="1" customWidth="1"/>
    <col min="1282" max="1282" width="107.42578125" style="1" customWidth="1"/>
    <col min="1283" max="1283" width="18.7109375" style="1" customWidth="1"/>
    <col min="1284" max="1284" width="14.28515625" style="1" customWidth="1"/>
    <col min="1285" max="1285" width="18.7109375" style="1" customWidth="1"/>
    <col min="1286" max="1286" width="10.7109375" style="1" customWidth="1"/>
    <col min="1287" max="1287" width="14.7109375" style="1" customWidth="1"/>
    <col min="1288" max="1288" width="18.5703125" style="1" customWidth="1"/>
    <col min="1289" max="1289" width="15.140625" style="1" bestFit="1" customWidth="1"/>
    <col min="1290" max="1290" width="16.5703125" style="1" bestFit="1" customWidth="1"/>
    <col min="1291" max="1291" width="9.42578125" style="1" bestFit="1" customWidth="1"/>
    <col min="1292" max="1292" width="9.85546875" style="1" bestFit="1" customWidth="1"/>
    <col min="1293" max="1293" width="12.28515625" style="1" bestFit="1" customWidth="1"/>
    <col min="1294" max="1536" width="9.140625" style="1"/>
    <col min="1537" max="1537" width="0" style="1" hidden="1" customWidth="1"/>
    <col min="1538" max="1538" width="107.42578125" style="1" customWidth="1"/>
    <col min="1539" max="1539" width="18.7109375" style="1" customWidth="1"/>
    <col min="1540" max="1540" width="14.28515625" style="1" customWidth="1"/>
    <col min="1541" max="1541" width="18.7109375" style="1" customWidth="1"/>
    <col min="1542" max="1542" width="10.7109375" style="1" customWidth="1"/>
    <col min="1543" max="1543" width="14.7109375" style="1" customWidth="1"/>
    <col min="1544" max="1544" width="18.5703125" style="1" customWidth="1"/>
    <col min="1545" max="1545" width="15.140625" style="1" bestFit="1" customWidth="1"/>
    <col min="1546" max="1546" width="16.5703125" style="1" bestFit="1" customWidth="1"/>
    <col min="1547" max="1547" width="9.42578125" style="1" bestFit="1" customWidth="1"/>
    <col min="1548" max="1548" width="9.85546875" style="1" bestFit="1" customWidth="1"/>
    <col min="1549" max="1549" width="12.28515625" style="1" bestFit="1" customWidth="1"/>
    <col min="1550" max="1792" width="9.140625" style="1"/>
    <col min="1793" max="1793" width="0" style="1" hidden="1" customWidth="1"/>
    <col min="1794" max="1794" width="107.42578125" style="1" customWidth="1"/>
    <col min="1795" max="1795" width="18.7109375" style="1" customWidth="1"/>
    <col min="1796" max="1796" width="14.28515625" style="1" customWidth="1"/>
    <col min="1797" max="1797" width="18.7109375" style="1" customWidth="1"/>
    <col min="1798" max="1798" width="10.7109375" style="1" customWidth="1"/>
    <col min="1799" max="1799" width="14.7109375" style="1" customWidth="1"/>
    <col min="1800" max="1800" width="18.5703125" style="1" customWidth="1"/>
    <col min="1801" max="1801" width="15.140625" style="1" bestFit="1" customWidth="1"/>
    <col min="1802" max="1802" width="16.5703125" style="1" bestFit="1" customWidth="1"/>
    <col min="1803" max="1803" width="9.42578125" style="1" bestFit="1" customWidth="1"/>
    <col min="1804" max="1804" width="9.85546875" style="1" bestFit="1" customWidth="1"/>
    <col min="1805" max="1805" width="12.28515625" style="1" bestFit="1" customWidth="1"/>
    <col min="1806" max="2048" width="9.140625" style="1"/>
    <col min="2049" max="2049" width="0" style="1" hidden="1" customWidth="1"/>
    <col min="2050" max="2050" width="107.42578125" style="1" customWidth="1"/>
    <col min="2051" max="2051" width="18.7109375" style="1" customWidth="1"/>
    <col min="2052" max="2052" width="14.28515625" style="1" customWidth="1"/>
    <col min="2053" max="2053" width="18.7109375" style="1" customWidth="1"/>
    <col min="2054" max="2054" width="10.7109375" style="1" customWidth="1"/>
    <col min="2055" max="2055" width="14.7109375" style="1" customWidth="1"/>
    <col min="2056" max="2056" width="18.5703125" style="1" customWidth="1"/>
    <col min="2057" max="2057" width="15.140625" style="1" bestFit="1" customWidth="1"/>
    <col min="2058" max="2058" width="16.5703125" style="1" bestFit="1" customWidth="1"/>
    <col min="2059" max="2059" width="9.42578125" style="1" bestFit="1" customWidth="1"/>
    <col min="2060" max="2060" width="9.85546875" style="1" bestFit="1" customWidth="1"/>
    <col min="2061" max="2061" width="12.28515625" style="1" bestFit="1" customWidth="1"/>
    <col min="2062" max="2304" width="9.140625" style="1"/>
    <col min="2305" max="2305" width="0" style="1" hidden="1" customWidth="1"/>
    <col min="2306" max="2306" width="107.42578125" style="1" customWidth="1"/>
    <col min="2307" max="2307" width="18.7109375" style="1" customWidth="1"/>
    <col min="2308" max="2308" width="14.28515625" style="1" customWidth="1"/>
    <col min="2309" max="2309" width="18.7109375" style="1" customWidth="1"/>
    <col min="2310" max="2310" width="10.7109375" style="1" customWidth="1"/>
    <col min="2311" max="2311" width="14.7109375" style="1" customWidth="1"/>
    <col min="2312" max="2312" width="18.5703125" style="1" customWidth="1"/>
    <col min="2313" max="2313" width="15.140625" style="1" bestFit="1" customWidth="1"/>
    <col min="2314" max="2314" width="16.5703125" style="1" bestFit="1" customWidth="1"/>
    <col min="2315" max="2315" width="9.42578125" style="1" bestFit="1" customWidth="1"/>
    <col min="2316" max="2316" width="9.85546875" style="1" bestFit="1" customWidth="1"/>
    <col min="2317" max="2317" width="12.28515625" style="1" bestFit="1" customWidth="1"/>
    <col min="2318" max="2560" width="9.140625" style="1"/>
    <col min="2561" max="2561" width="0" style="1" hidden="1" customWidth="1"/>
    <col min="2562" max="2562" width="107.42578125" style="1" customWidth="1"/>
    <col min="2563" max="2563" width="18.7109375" style="1" customWidth="1"/>
    <col min="2564" max="2564" width="14.28515625" style="1" customWidth="1"/>
    <col min="2565" max="2565" width="18.7109375" style="1" customWidth="1"/>
    <col min="2566" max="2566" width="10.7109375" style="1" customWidth="1"/>
    <col min="2567" max="2567" width="14.7109375" style="1" customWidth="1"/>
    <col min="2568" max="2568" width="18.5703125" style="1" customWidth="1"/>
    <col min="2569" max="2569" width="15.140625" style="1" bestFit="1" customWidth="1"/>
    <col min="2570" max="2570" width="16.5703125" style="1" bestFit="1" customWidth="1"/>
    <col min="2571" max="2571" width="9.42578125" style="1" bestFit="1" customWidth="1"/>
    <col min="2572" max="2572" width="9.85546875" style="1" bestFit="1" customWidth="1"/>
    <col min="2573" max="2573" width="12.28515625" style="1" bestFit="1" customWidth="1"/>
    <col min="2574" max="2816" width="9.140625" style="1"/>
    <col min="2817" max="2817" width="0" style="1" hidden="1" customWidth="1"/>
    <col min="2818" max="2818" width="107.42578125" style="1" customWidth="1"/>
    <col min="2819" max="2819" width="18.7109375" style="1" customWidth="1"/>
    <col min="2820" max="2820" width="14.28515625" style="1" customWidth="1"/>
    <col min="2821" max="2821" width="18.7109375" style="1" customWidth="1"/>
    <col min="2822" max="2822" width="10.7109375" style="1" customWidth="1"/>
    <col min="2823" max="2823" width="14.7109375" style="1" customWidth="1"/>
    <col min="2824" max="2824" width="18.5703125" style="1" customWidth="1"/>
    <col min="2825" max="2825" width="15.140625" style="1" bestFit="1" customWidth="1"/>
    <col min="2826" max="2826" width="16.5703125" style="1" bestFit="1" customWidth="1"/>
    <col min="2827" max="2827" width="9.42578125" style="1" bestFit="1" customWidth="1"/>
    <col min="2828" max="2828" width="9.85546875" style="1" bestFit="1" customWidth="1"/>
    <col min="2829" max="2829" width="12.28515625" style="1" bestFit="1" customWidth="1"/>
    <col min="2830" max="3072" width="9.140625" style="1"/>
    <col min="3073" max="3073" width="0" style="1" hidden="1" customWidth="1"/>
    <col min="3074" max="3074" width="107.42578125" style="1" customWidth="1"/>
    <col min="3075" max="3075" width="18.7109375" style="1" customWidth="1"/>
    <col min="3076" max="3076" width="14.28515625" style="1" customWidth="1"/>
    <col min="3077" max="3077" width="18.7109375" style="1" customWidth="1"/>
    <col min="3078" max="3078" width="10.7109375" style="1" customWidth="1"/>
    <col min="3079" max="3079" width="14.7109375" style="1" customWidth="1"/>
    <col min="3080" max="3080" width="18.5703125" style="1" customWidth="1"/>
    <col min="3081" max="3081" width="15.140625" style="1" bestFit="1" customWidth="1"/>
    <col min="3082" max="3082" width="16.5703125" style="1" bestFit="1" customWidth="1"/>
    <col min="3083" max="3083" width="9.42578125" style="1" bestFit="1" customWidth="1"/>
    <col min="3084" max="3084" width="9.85546875" style="1" bestFit="1" customWidth="1"/>
    <col min="3085" max="3085" width="12.28515625" style="1" bestFit="1" customWidth="1"/>
    <col min="3086" max="3328" width="9.140625" style="1"/>
    <col min="3329" max="3329" width="0" style="1" hidden="1" customWidth="1"/>
    <col min="3330" max="3330" width="107.42578125" style="1" customWidth="1"/>
    <col min="3331" max="3331" width="18.7109375" style="1" customWidth="1"/>
    <col min="3332" max="3332" width="14.28515625" style="1" customWidth="1"/>
    <col min="3333" max="3333" width="18.7109375" style="1" customWidth="1"/>
    <col min="3334" max="3334" width="10.7109375" style="1" customWidth="1"/>
    <col min="3335" max="3335" width="14.7109375" style="1" customWidth="1"/>
    <col min="3336" max="3336" width="18.5703125" style="1" customWidth="1"/>
    <col min="3337" max="3337" width="15.140625" style="1" bestFit="1" customWidth="1"/>
    <col min="3338" max="3338" width="16.5703125" style="1" bestFit="1" customWidth="1"/>
    <col min="3339" max="3339" width="9.42578125" style="1" bestFit="1" customWidth="1"/>
    <col min="3340" max="3340" width="9.85546875" style="1" bestFit="1" customWidth="1"/>
    <col min="3341" max="3341" width="12.28515625" style="1" bestFit="1" customWidth="1"/>
    <col min="3342" max="3584" width="9.140625" style="1"/>
    <col min="3585" max="3585" width="0" style="1" hidden="1" customWidth="1"/>
    <col min="3586" max="3586" width="107.42578125" style="1" customWidth="1"/>
    <col min="3587" max="3587" width="18.7109375" style="1" customWidth="1"/>
    <col min="3588" max="3588" width="14.28515625" style="1" customWidth="1"/>
    <col min="3589" max="3589" width="18.7109375" style="1" customWidth="1"/>
    <col min="3590" max="3590" width="10.7109375" style="1" customWidth="1"/>
    <col min="3591" max="3591" width="14.7109375" style="1" customWidth="1"/>
    <col min="3592" max="3592" width="18.5703125" style="1" customWidth="1"/>
    <col min="3593" max="3593" width="15.140625" style="1" bestFit="1" customWidth="1"/>
    <col min="3594" max="3594" width="16.5703125" style="1" bestFit="1" customWidth="1"/>
    <col min="3595" max="3595" width="9.42578125" style="1" bestFit="1" customWidth="1"/>
    <col min="3596" max="3596" width="9.85546875" style="1" bestFit="1" customWidth="1"/>
    <col min="3597" max="3597" width="12.28515625" style="1" bestFit="1" customWidth="1"/>
    <col min="3598" max="3840" width="9.140625" style="1"/>
    <col min="3841" max="3841" width="0" style="1" hidden="1" customWidth="1"/>
    <col min="3842" max="3842" width="107.42578125" style="1" customWidth="1"/>
    <col min="3843" max="3843" width="18.7109375" style="1" customWidth="1"/>
    <col min="3844" max="3844" width="14.28515625" style="1" customWidth="1"/>
    <col min="3845" max="3845" width="18.7109375" style="1" customWidth="1"/>
    <col min="3846" max="3846" width="10.7109375" style="1" customWidth="1"/>
    <col min="3847" max="3847" width="14.7109375" style="1" customWidth="1"/>
    <col min="3848" max="3848" width="18.5703125" style="1" customWidth="1"/>
    <col min="3849" max="3849" width="15.140625" style="1" bestFit="1" customWidth="1"/>
    <col min="3850" max="3850" width="16.5703125" style="1" bestFit="1" customWidth="1"/>
    <col min="3851" max="3851" width="9.42578125" style="1" bestFit="1" customWidth="1"/>
    <col min="3852" max="3852" width="9.85546875" style="1" bestFit="1" customWidth="1"/>
    <col min="3853" max="3853" width="12.28515625" style="1" bestFit="1" customWidth="1"/>
    <col min="3854" max="4096" width="9.140625" style="1"/>
    <col min="4097" max="4097" width="0" style="1" hidden="1" customWidth="1"/>
    <col min="4098" max="4098" width="107.42578125" style="1" customWidth="1"/>
    <col min="4099" max="4099" width="18.7109375" style="1" customWidth="1"/>
    <col min="4100" max="4100" width="14.28515625" style="1" customWidth="1"/>
    <col min="4101" max="4101" width="18.7109375" style="1" customWidth="1"/>
    <col min="4102" max="4102" width="10.7109375" style="1" customWidth="1"/>
    <col min="4103" max="4103" width="14.7109375" style="1" customWidth="1"/>
    <col min="4104" max="4104" width="18.5703125" style="1" customWidth="1"/>
    <col min="4105" max="4105" width="15.140625" style="1" bestFit="1" customWidth="1"/>
    <col min="4106" max="4106" width="16.5703125" style="1" bestFit="1" customWidth="1"/>
    <col min="4107" max="4107" width="9.42578125" style="1" bestFit="1" customWidth="1"/>
    <col min="4108" max="4108" width="9.85546875" style="1" bestFit="1" customWidth="1"/>
    <col min="4109" max="4109" width="12.28515625" style="1" bestFit="1" customWidth="1"/>
    <col min="4110" max="4352" width="9.140625" style="1"/>
    <col min="4353" max="4353" width="0" style="1" hidden="1" customWidth="1"/>
    <col min="4354" max="4354" width="107.42578125" style="1" customWidth="1"/>
    <col min="4355" max="4355" width="18.7109375" style="1" customWidth="1"/>
    <col min="4356" max="4356" width="14.28515625" style="1" customWidth="1"/>
    <col min="4357" max="4357" width="18.7109375" style="1" customWidth="1"/>
    <col min="4358" max="4358" width="10.7109375" style="1" customWidth="1"/>
    <col min="4359" max="4359" width="14.7109375" style="1" customWidth="1"/>
    <col min="4360" max="4360" width="18.5703125" style="1" customWidth="1"/>
    <col min="4361" max="4361" width="15.140625" style="1" bestFit="1" customWidth="1"/>
    <col min="4362" max="4362" width="16.5703125" style="1" bestFit="1" customWidth="1"/>
    <col min="4363" max="4363" width="9.42578125" style="1" bestFit="1" customWidth="1"/>
    <col min="4364" max="4364" width="9.85546875" style="1" bestFit="1" customWidth="1"/>
    <col min="4365" max="4365" width="12.28515625" style="1" bestFit="1" customWidth="1"/>
    <col min="4366" max="4608" width="9.140625" style="1"/>
    <col min="4609" max="4609" width="0" style="1" hidden="1" customWidth="1"/>
    <col min="4610" max="4610" width="107.42578125" style="1" customWidth="1"/>
    <col min="4611" max="4611" width="18.7109375" style="1" customWidth="1"/>
    <col min="4612" max="4612" width="14.28515625" style="1" customWidth="1"/>
    <col min="4613" max="4613" width="18.7109375" style="1" customWidth="1"/>
    <col min="4614" max="4614" width="10.7109375" style="1" customWidth="1"/>
    <col min="4615" max="4615" width="14.7109375" style="1" customWidth="1"/>
    <col min="4616" max="4616" width="18.5703125" style="1" customWidth="1"/>
    <col min="4617" max="4617" width="15.140625" style="1" bestFit="1" customWidth="1"/>
    <col min="4618" max="4618" width="16.5703125" style="1" bestFit="1" customWidth="1"/>
    <col min="4619" max="4619" width="9.42578125" style="1" bestFit="1" customWidth="1"/>
    <col min="4620" max="4620" width="9.85546875" style="1" bestFit="1" customWidth="1"/>
    <col min="4621" max="4621" width="12.28515625" style="1" bestFit="1" customWidth="1"/>
    <col min="4622" max="4864" width="9.140625" style="1"/>
    <col min="4865" max="4865" width="0" style="1" hidden="1" customWidth="1"/>
    <col min="4866" max="4866" width="107.42578125" style="1" customWidth="1"/>
    <col min="4867" max="4867" width="18.7109375" style="1" customWidth="1"/>
    <col min="4868" max="4868" width="14.28515625" style="1" customWidth="1"/>
    <col min="4869" max="4869" width="18.7109375" style="1" customWidth="1"/>
    <col min="4870" max="4870" width="10.7109375" style="1" customWidth="1"/>
    <col min="4871" max="4871" width="14.7109375" style="1" customWidth="1"/>
    <col min="4872" max="4872" width="18.5703125" style="1" customWidth="1"/>
    <col min="4873" max="4873" width="15.140625" style="1" bestFit="1" customWidth="1"/>
    <col min="4874" max="4874" width="16.5703125" style="1" bestFit="1" customWidth="1"/>
    <col min="4875" max="4875" width="9.42578125" style="1" bestFit="1" customWidth="1"/>
    <col min="4876" max="4876" width="9.85546875" style="1" bestFit="1" customWidth="1"/>
    <col min="4877" max="4877" width="12.28515625" style="1" bestFit="1" customWidth="1"/>
    <col min="4878" max="5120" width="9.140625" style="1"/>
    <col min="5121" max="5121" width="0" style="1" hidden="1" customWidth="1"/>
    <col min="5122" max="5122" width="107.42578125" style="1" customWidth="1"/>
    <col min="5123" max="5123" width="18.7109375" style="1" customWidth="1"/>
    <col min="5124" max="5124" width="14.28515625" style="1" customWidth="1"/>
    <col min="5125" max="5125" width="18.7109375" style="1" customWidth="1"/>
    <col min="5126" max="5126" width="10.7109375" style="1" customWidth="1"/>
    <col min="5127" max="5127" width="14.7109375" style="1" customWidth="1"/>
    <col min="5128" max="5128" width="18.5703125" style="1" customWidth="1"/>
    <col min="5129" max="5129" width="15.140625" style="1" bestFit="1" customWidth="1"/>
    <col min="5130" max="5130" width="16.5703125" style="1" bestFit="1" customWidth="1"/>
    <col min="5131" max="5131" width="9.42578125" style="1" bestFit="1" customWidth="1"/>
    <col min="5132" max="5132" width="9.85546875" style="1" bestFit="1" customWidth="1"/>
    <col min="5133" max="5133" width="12.28515625" style="1" bestFit="1" customWidth="1"/>
    <col min="5134" max="5376" width="9.140625" style="1"/>
    <col min="5377" max="5377" width="0" style="1" hidden="1" customWidth="1"/>
    <col min="5378" max="5378" width="107.42578125" style="1" customWidth="1"/>
    <col min="5379" max="5379" width="18.7109375" style="1" customWidth="1"/>
    <col min="5380" max="5380" width="14.28515625" style="1" customWidth="1"/>
    <col min="5381" max="5381" width="18.7109375" style="1" customWidth="1"/>
    <col min="5382" max="5382" width="10.7109375" style="1" customWidth="1"/>
    <col min="5383" max="5383" width="14.7109375" style="1" customWidth="1"/>
    <col min="5384" max="5384" width="18.5703125" style="1" customWidth="1"/>
    <col min="5385" max="5385" width="15.140625" style="1" bestFit="1" customWidth="1"/>
    <col min="5386" max="5386" width="16.5703125" style="1" bestFit="1" customWidth="1"/>
    <col min="5387" max="5387" width="9.42578125" style="1" bestFit="1" customWidth="1"/>
    <col min="5388" max="5388" width="9.85546875" style="1" bestFit="1" customWidth="1"/>
    <col min="5389" max="5389" width="12.28515625" style="1" bestFit="1" customWidth="1"/>
    <col min="5390" max="5632" width="9.140625" style="1"/>
    <col min="5633" max="5633" width="0" style="1" hidden="1" customWidth="1"/>
    <col min="5634" max="5634" width="107.42578125" style="1" customWidth="1"/>
    <col min="5635" max="5635" width="18.7109375" style="1" customWidth="1"/>
    <col min="5636" max="5636" width="14.28515625" style="1" customWidth="1"/>
    <col min="5637" max="5637" width="18.7109375" style="1" customWidth="1"/>
    <col min="5638" max="5638" width="10.7109375" style="1" customWidth="1"/>
    <col min="5639" max="5639" width="14.7109375" style="1" customWidth="1"/>
    <col min="5640" max="5640" width="18.5703125" style="1" customWidth="1"/>
    <col min="5641" max="5641" width="15.140625" style="1" bestFit="1" customWidth="1"/>
    <col min="5642" max="5642" width="16.5703125" style="1" bestFit="1" customWidth="1"/>
    <col min="5643" max="5643" width="9.42578125" style="1" bestFit="1" customWidth="1"/>
    <col min="5644" max="5644" width="9.85546875" style="1" bestFit="1" customWidth="1"/>
    <col min="5645" max="5645" width="12.28515625" style="1" bestFit="1" customWidth="1"/>
    <col min="5646" max="5888" width="9.140625" style="1"/>
    <col min="5889" max="5889" width="0" style="1" hidden="1" customWidth="1"/>
    <col min="5890" max="5890" width="107.42578125" style="1" customWidth="1"/>
    <col min="5891" max="5891" width="18.7109375" style="1" customWidth="1"/>
    <col min="5892" max="5892" width="14.28515625" style="1" customWidth="1"/>
    <col min="5893" max="5893" width="18.7109375" style="1" customWidth="1"/>
    <col min="5894" max="5894" width="10.7109375" style="1" customWidth="1"/>
    <col min="5895" max="5895" width="14.7109375" style="1" customWidth="1"/>
    <col min="5896" max="5896" width="18.5703125" style="1" customWidth="1"/>
    <col min="5897" max="5897" width="15.140625" style="1" bestFit="1" customWidth="1"/>
    <col min="5898" max="5898" width="16.5703125" style="1" bestFit="1" customWidth="1"/>
    <col min="5899" max="5899" width="9.42578125" style="1" bestFit="1" customWidth="1"/>
    <col min="5900" max="5900" width="9.85546875" style="1" bestFit="1" customWidth="1"/>
    <col min="5901" max="5901" width="12.28515625" style="1" bestFit="1" customWidth="1"/>
    <col min="5902" max="6144" width="9.140625" style="1"/>
    <col min="6145" max="6145" width="0" style="1" hidden="1" customWidth="1"/>
    <col min="6146" max="6146" width="107.42578125" style="1" customWidth="1"/>
    <col min="6147" max="6147" width="18.7109375" style="1" customWidth="1"/>
    <col min="6148" max="6148" width="14.28515625" style="1" customWidth="1"/>
    <col min="6149" max="6149" width="18.7109375" style="1" customWidth="1"/>
    <col min="6150" max="6150" width="10.7109375" style="1" customWidth="1"/>
    <col min="6151" max="6151" width="14.7109375" style="1" customWidth="1"/>
    <col min="6152" max="6152" width="18.5703125" style="1" customWidth="1"/>
    <col min="6153" max="6153" width="15.140625" style="1" bestFit="1" customWidth="1"/>
    <col min="6154" max="6154" width="16.5703125" style="1" bestFit="1" customWidth="1"/>
    <col min="6155" max="6155" width="9.42578125" style="1" bestFit="1" customWidth="1"/>
    <col min="6156" max="6156" width="9.85546875" style="1" bestFit="1" customWidth="1"/>
    <col min="6157" max="6157" width="12.28515625" style="1" bestFit="1" customWidth="1"/>
    <col min="6158" max="6400" width="9.140625" style="1"/>
    <col min="6401" max="6401" width="0" style="1" hidden="1" customWidth="1"/>
    <col min="6402" max="6402" width="107.42578125" style="1" customWidth="1"/>
    <col min="6403" max="6403" width="18.7109375" style="1" customWidth="1"/>
    <col min="6404" max="6404" width="14.28515625" style="1" customWidth="1"/>
    <col min="6405" max="6405" width="18.7109375" style="1" customWidth="1"/>
    <col min="6406" max="6406" width="10.7109375" style="1" customWidth="1"/>
    <col min="6407" max="6407" width="14.7109375" style="1" customWidth="1"/>
    <col min="6408" max="6408" width="18.5703125" style="1" customWidth="1"/>
    <col min="6409" max="6409" width="15.140625" style="1" bestFit="1" customWidth="1"/>
    <col min="6410" max="6410" width="16.5703125" style="1" bestFit="1" customWidth="1"/>
    <col min="6411" max="6411" width="9.42578125" style="1" bestFit="1" customWidth="1"/>
    <col min="6412" max="6412" width="9.85546875" style="1" bestFit="1" customWidth="1"/>
    <col min="6413" max="6413" width="12.28515625" style="1" bestFit="1" customWidth="1"/>
    <col min="6414" max="6656" width="9.140625" style="1"/>
    <col min="6657" max="6657" width="0" style="1" hidden="1" customWidth="1"/>
    <col min="6658" max="6658" width="107.42578125" style="1" customWidth="1"/>
    <col min="6659" max="6659" width="18.7109375" style="1" customWidth="1"/>
    <col min="6660" max="6660" width="14.28515625" style="1" customWidth="1"/>
    <col min="6661" max="6661" width="18.7109375" style="1" customWidth="1"/>
    <col min="6662" max="6662" width="10.7109375" style="1" customWidth="1"/>
    <col min="6663" max="6663" width="14.7109375" style="1" customWidth="1"/>
    <col min="6664" max="6664" width="18.5703125" style="1" customWidth="1"/>
    <col min="6665" max="6665" width="15.140625" style="1" bestFit="1" customWidth="1"/>
    <col min="6666" max="6666" width="16.5703125" style="1" bestFit="1" customWidth="1"/>
    <col min="6667" max="6667" width="9.42578125" style="1" bestFit="1" customWidth="1"/>
    <col min="6668" max="6668" width="9.85546875" style="1" bestFit="1" customWidth="1"/>
    <col min="6669" max="6669" width="12.28515625" style="1" bestFit="1" customWidth="1"/>
    <col min="6670" max="6912" width="9.140625" style="1"/>
    <col min="6913" max="6913" width="0" style="1" hidden="1" customWidth="1"/>
    <col min="6914" max="6914" width="107.42578125" style="1" customWidth="1"/>
    <col min="6915" max="6915" width="18.7109375" style="1" customWidth="1"/>
    <col min="6916" max="6916" width="14.28515625" style="1" customWidth="1"/>
    <col min="6917" max="6917" width="18.7109375" style="1" customWidth="1"/>
    <col min="6918" max="6918" width="10.7109375" style="1" customWidth="1"/>
    <col min="6919" max="6919" width="14.7109375" style="1" customWidth="1"/>
    <col min="6920" max="6920" width="18.5703125" style="1" customWidth="1"/>
    <col min="6921" max="6921" width="15.140625" style="1" bestFit="1" customWidth="1"/>
    <col min="6922" max="6922" width="16.5703125" style="1" bestFit="1" customWidth="1"/>
    <col min="6923" max="6923" width="9.42578125" style="1" bestFit="1" customWidth="1"/>
    <col min="6924" max="6924" width="9.85546875" style="1" bestFit="1" customWidth="1"/>
    <col min="6925" max="6925" width="12.28515625" style="1" bestFit="1" customWidth="1"/>
    <col min="6926" max="7168" width="9.140625" style="1"/>
    <col min="7169" max="7169" width="0" style="1" hidden="1" customWidth="1"/>
    <col min="7170" max="7170" width="107.42578125" style="1" customWidth="1"/>
    <col min="7171" max="7171" width="18.7109375" style="1" customWidth="1"/>
    <col min="7172" max="7172" width="14.28515625" style="1" customWidth="1"/>
    <col min="7173" max="7173" width="18.7109375" style="1" customWidth="1"/>
    <col min="7174" max="7174" width="10.7109375" style="1" customWidth="1"/>
    <col min="7175" max="7175" width="14.7109375" style="1" customWidth="1"/>
    <col min="7176" max="7176" width="18.5703125" style="1" customWidth="1"/>
    <col min="7177" max="7177" width="15.140625" style="1" bestFit="1" customWidth="1"/>
    <col min="7178" max="7178" width="16.5703125" style="1" bestFit="1" customWidth="1"/>
    <col min="7179" max="7179" width="9.42578125" style="1" bestFit="1" customWidth="1"/>
    <col min="7180" max="7180" width="9.85546875" style="1" bestFit="1" customWidth="1"/>
    <col min="7181" max="7181" width="12.28515625" style="1" bestFit="1" customWidth="1"/>
    <col min="7182" max="7424" width="9.140625" style="1"/>
    <col min="7425" max="7425" width="0" style="1" hidden="1" customWidth="1"/>
    <col min="7426" max="7426" width="107.42578125" style="1" customWidth="1"/>
    <col min="7427" max="7427" width="18.7109375" style="1" customWidth="1"/>
    <col min="7428" max="7428" width="14.28515625" style="1" customWidth="1"/>
    <col min="7429" max="7429" width="18.7109375" style="1" customWidth="1"/>
    <col min="7430" max="7430" width="10.7109375" style="1" customWidth="1"/>
    <col min="7431" max="7431" width="14.7109375" style="1" customWidth="1"/>
    <col min="7432" max="7432" width="18.5703125" style="1" customWidth="1"/>
    <col min="7433" max="7433" width="15.140625" style="1" bestFit="1" customWidth="1"/>
    <col min="7434" max="7434" width="16.5703125" style="1" bestFit="1" customWidth="1"/>
    <col min="7435" max="7435" width="9.42578125" style="1" bestFit="1" customWidth="1"/>
    <col min="7436" max="7436" width="9.85546875" style="1" bestFit="1" customWidth="1"/>
    <col min="7437" max="7437" width="12.28515625" style="1" bestFit="1" customWidth="1"/>
    <col min="7438" max="7680" width="9.140625" style="1"/>
    <col min="7681" max="7681" width="0" style="1" hidden="1" customWidth="1"/>
    <col min="7682" max="7682" width="107.42578125" style="1" customWidth="1"/>
    <col min="7683" max="7683" width="18.7109375" style="1" customWidth="1"/>
    <col min="7684" max="7684" width="14.28515625" style="1" customWidth="1"/>
    <col min="7685" max="7685" width="18.7109375" style="1" customWidth="1"/>
    <col min="7686" max="7686" width="10.7109375" style="1" customWidth="1"/>
    <col min="7687" max="7687" width="14.7109375" style="1" customWidth="1"/>
    <col min="7688" max="7688" width="18.5703125" style="1" customWidth="1"/>
    <col min="7689" max="7689" width="15.140625" style="1" bestFit="1" customWidth="1"/>
    <col min="7690" max="7690" width="16.5703125" style="1" bestFit="1" customWidth="1"/>
    <col min="7691" max="7691" width="9.42578125" style="1" bestFit="1" customWidth="1"/>
    <col min="7692" max="7692" width="9.85546875" style="1" bestFit="1" customWidth="1"/>
    <col min="7693" max="7693" width="12.28515625" style="1" bestFit="1" customWidth="1"/>
    <col min="7694" max="7936" width="9.140625" style="1"/>
    <col min="7937" max="7937" width="0" style="1" hidden="1" customWidth="1"/>
    <col min="7938" max="7938" width="107.42578125" style="1" customWidth="1"/>
    <col min="7939" max="7939" width="18.7109375" style="1" customWidth="1"/>
    <col min="7940" max="7940" width="14.28515625" style="1" customWidth="1"/>
    <col min="7941" max="7941" width="18.7109375" style="1" customWidth="1"/>
    <col min="7942" max="7942" width="10.7109375" style="1" customWidth="1"/>
    <col min="7943" max="7943" width="14.7109375" style="1" customWidth="1"/>
    <col min="7944" max="7944" width="18.5703125" style="1" customWidth="1"/>
    <col min="7945" max="7945" width="15.140625" style="1" bestFit="1" customWidth="1"/>
    <col min="7946" max="7946" width="16.5703125" style="1" bestFit="1" customWidth="1"/>
    <col min="7947" max="7947" width="9.42578125" style="1" bestFit="1" customWidth="1"/>
    <col min="7948" max="7948" width="9.85546875" style="1" bestFit="1" customWidth="1"/>
    <col min="7949" max="7949" width="12.28515625" style="1" bestFit="1" customWidth="1"/>
    <col min="7950" max="8192" width="9.140625" style="1"/>
    <col min="8193" max="8193" width="0" style="1" hidden="1" customWidth="1"/>
    <col min="8194" max="8194" width="107.42578125" style="1" customWidth="1"/>
    <col min="8195" max="8195" width="18.7109375" style="1" customWidth="1"/>
    <col min="8196" max="8196" width="14.28515625" style="1" customWidth="1"/>
    <col min="8197" max="8197" width="18.7109375" style="1" customWidth="1"/>
    <col min="8198" max="8198" width="10.7109375" style="1" customWidth="1"/>
    <col min="8199" max="8199" width="14.7109375" style="1" customWidth="1"/>
    <col min="8200" max="8200" width="18.5703125" style="1" customWidth="1"/>
    <col min="8201" max="8201" width="15.140625" style="1" bestFit="1" customWidth="1"/>
    <col min="8202" max="8202" width="16.5703125" style="1" bestFit="1" customWidth="1"/>
    <col min="8203" max="8203" width="9.42578125" style="1" bestFit="1" customWidth="1"/>
    <col min="8204" max="8204" width="9.85546875" style="1" bestFit="1" customWidth="1"/>
    <col min="8205" max="8205" width="12.28515625" style="1" bestFit="1" customWidth="1"/>
    <col min="8206" max="8448" width="9.140625" style="1"/>
    <col min="8449" max="8449" width="0" style="1" hidden="1" customWidth="1"/>
    <col min="8450" max="8450" width="107.42578125" style="1" customWidth="1"/>
    <col min="8451" max="8451" width="18.7109375" style="1" customWidth="1"/>
    <col min="8452" max="8452" width="14.28515625" style="1" customWidth="1"/>
    <col min="8453" max="8453" width="18.7109375" style="1" customWidth="1"/>
    <col min="8454" max="8454" width="10.7109375" style="1" customWidth="1"/>
    <col min="8455" max="8455" width="14.7109375" style="1" customWidth="1"/>
    <col min="8456" max="8456" width="18.5703125" style="1" customWidth="1"/>
    <col min="8457" max="8457" width="15.140625" style="1" bestFit="1" customWidth="1"/>
    <col min="8458" max="8458" width="16.5703125" style="1" bestFit="1" customWidth="1"/>
    <col min="8459" max="8459" width="9.42578125" style="1" bestFit="1" customWidth="1"/>
    <col min="8460" max="8460" width="9.85546875" style="1" bestFit="1" customWidth="1"/>
    <col min="8461" max="8461" width="12.28515625" style="1" bestFit="1" customWidth="1"/>
    <col min="8462" max="8704" width="9.140625" style="1"/>
    <col min="8705" max="8705" width="0" style="1" hidden="1" customWidth="1"/>
    <col min="8706" max="8706" width="107.42578125" style="1" customWidth="1"/>
    <col min="8707" max="8707" width="18.7109375" style="1" customWidth="1"/>
    <col min="8708" max="8708" width="14.28515625" style="1" customWidth="1"/>
    <col min="8709" max="8709" width="18.7109375" style="1" customWidth="1"/>
    <col min="8710" max="8710" width="10.7109375" style="1" customWidth="1"/>
    <col min="8711" max="8711" width="14.7109375" style="1" customWidth="1"/>
    <col min="8712" max="8712" width="18.5703125" style="1" customWidth="1"/>
    <col min="8713" max="8713" width="15.140625" style="1" bestFit="1" customWidth="1"/>
    <col min="8714" max="8714" width="16.5703125" style="1" bestFit="1" customWidth="1"/>
    <col min="8715" max="8715" width="9.42578125" style="1" bestFit="1" customWidth="1"/>
    <col min="8716" max="8716" width="9.85546875" style="1" bestFit="1" customWidth="1"/>
    <col min="8717" max="8717" width="12.28515625" style="1" bestFit="1" customWidth="1"/>
    <col min="8718" max="8960" width="9.140625" style="1"/>
    <col min="8961" max="8961" width="0" style="1" hidden="1" customWidth="1"/>
    <col min="8962" max="8962" width="107.42578125" style="1" customWidth="1"/>
    <col min="8963" max="8963" width="18.7109375" style="1" customWidth="1"/>
    <col min="8964" max="8964" width="14.28515625" style="1" customWidth="1"/>
    <col min="8965" max="8965" width="18.7109375" style="1" customWidth="1"/>
    <col min="8966" max="8966" width="10.7109375" style="1" customWidth="1"/>
    <col min="8967" max="8967" width="14.7109375" style="1" customWidth="1"/>
    <col min="8968" max="8968" width="18.5703125" style="1" customWidth="1"/>
    <col min="8969" max="8969" width="15.140625" style="1" bestFit="1" customWidth="1"/>
    <col min="8970" max="8970" width="16.5703125" style="1" bestFit="1" customWidth="1"/>
    <col min="8971" max="8971" width="9.42578125" style="1" bestFit="1" customWidth="1"/>
    <col min="8972" max="8972" width="9.85546875" style="1" bestFit="1" customWidth="1"/>
    <col min="8973" max="8973" width="12.28515625" style="1" bestFit="1" customWidth="1"/>
    <col min="8974" max="9216" width="9.140625" style="1"/>
    <col min="9217" max="9217" width="0" style="1" hidden="1" customWidth="1"/>
    <col min="9218" max="9218" width="107.42578125" style="1" customWidth="1"/>
    <col min="9219" max="9219" width="18.7109375" style="1" customWidth="1"/>
    <col min="9220" max="9220" width="14.28515625" style="1" customWidth="1"/>
    <col min="9221" max="9221" width="18.7109375" style="1" customWidth="1"/>
    <col min="9222" max="9222" width="10.7109375" style="1" customWidth="1"/>
    <col min="9223" max="9223" width="14.7109375" style="1" customWidth="1"/>
    <col min="9224" max="9224" width="18.5703125" style="1" customWidth="1"/>
    <col min="9225" max="9225" width="15.140625" style="1" bestFit="1" customWidth="1"/>
    <col min="9226" max="9226" width="16.5703125" style="1" bestFit="1" customWidth="1"/>
    <col min="9227" max="9227" width="9.42578125" style="1" bestFit="1" customWidth="1"/>
    <col min="9228" max="9228" width="9.85546875" style="1" bestFit="1" customWidth="1"/>
    <col min="9229" max="9229" width="12.28515625" style="1" bestFit="1" customWidth="1"/>
    <col min="9230" max="9472" width="9.140625" style="1"/>
    <col min="9473" max="9473" width="0" style="1" hidden="1" customWidth="1"/>
    <col min="9474" max="9474" width="107.42578125" style="1" customWidth="1"/>
    <col min="9475" max="9475" width="18.7109375" style="1" customWidth="1"/>
    <col min="9476" max="9476" width="14.28515625" style="1" customWidth="1"/>
    <col min="9477" max="9477" width="18.7109375" style="1" customWidth="1"/>
    <col min="9478" max="9478" width="10.7109375" style="1" customWidth="1"/>
    <col min="9479" max="9479" width="14.7109375" style="1" customWidth="1"/>
    <col min="9480" max="9480" width="18.5703125" style="1" customWidth="1"/>
    <col min="9481" max="9481" width="15.140625" style="1" bestFit="1" customWidth="1"/>
    <col min="9482" max="9482" width="16.5703125" style="1" bestFit="1" customWidth="1"/>
    <col min="9483" max="9483" width="9.42578125" style="1" bestFit="1" customWidth="1"/>
    <col min="9484" max="9484" width="9.85546875" style="1" bestFit="1" customWidth="1"/>
    <col min="9485" max="9485" width="12.28515625" style="1" bestFit="1" customWidth="1"/>
    <col min="9486" max="9728" width="9.140625" style="1"/>
    <col min="9729" max="9729" width="0" style="1" hidden="1" customWidth="1"/>
    <col min="9730" max="9730" width="107.42578125" style="1" customWidth="1"/>
    <col min="9731" max="9731" width="18.7109375" style="1" customWidth="1"/>
    <col min="9732" max="9732" width="14.28515625" style="1" customWidth="1"/>
    <col min="9733" max="9733" width="18.7109375" style="1" customWidth="1"/>
    <col min="9734" max="9734" width="10.7109375" style="1" customWidth="1"/>
    <col min="9735" max="9735" width="14.7109375" style="1" customWidth="1"/>
    <col min="9736" max="9736" width="18.5703125" style="1" customWidth="1"/>
    <col min="9737" max="9737" width="15.140625" style="1" bestFit="1" customWidth="1"/>
    <col min="9738" max="9738" width="16.5703125" style="1" bestFit="1" customWidth="1"/>
    <col min="9739" max="9739" width="9.42578125" style="1" bestFit="1" customWidth="1"/>
    <col min="9740" max="9740" width="9.85546875" style="1" bestFit="1" customWidth="1"/>
    <col min="9741" max="9741" width="12.28515625" style="1" bestFit="1" customWidth="1"/>
    <col min="9742" max="9984" width="9.140625" style="1"/>
    <col min="9985" max="9985" width="0" style="1" hidden="1" customWidth="1"/>
    <col min="9986" max="9986" width="107.42578125" style="1" customWidth="1"/>
    <col min="9987" max="9987" width="18.7109375" style="1" customWidth="1"/>
    <col min="9988" max="9988" width="14.28515625" style="1" customWidth="1"/>
    <col min="9989" max="9989" width="18.7109375" style="1" customWidth="1"/>
    <col min="9990" max="9990" width="10.7109375" style="1" customWidth="1"/>
    <col min="9991" max="9991" width="14.7109375" style="1" customWidth="1"/>
    <col min="9992" max="9992" width="18.5703125" style="1" customWidth="1"/>
    <col min="9993" max="9993" width="15.140625" style="1" bestFit="1" customWidth="1"/>
    <col min="9994" max="9994" width="16.5703125" style="1" bestFit="1" customWidth="1"/>
    <col min="9995" max="9995" width="9.42578125" style="1" bestFit="1" customWidth="1"/>
    <col min="9996" max="9996" width="9.85546875" style="1" bestFit="1" customWidth="1"/>
    <col min="9997" max="9997" width="12.28515625" style="1" bestFit="1" customWidth="1"/>
    <col min="9998" max="10240" width="9.140625" style="1"/>
    <col min="10241" max="10241" width="0" style="1" hidden="1" customWidth="1"/>
    <col min="10242" max="10242" width="107.42578125" style="1" customWidth="1"/>
    <col min="10243" max="10243" width="18.7109375" style="1" customWidth="1"/>
    <col min="10244" max="10244" width="14.28515625" style="1" customWidth="1"/>
    <col min="10245" max="10245" width="18.7109375" style="1" customWidth="1"/>
    <col min="10246" max="10246" width="10.7109375" style="1" customWidth="1"/>
    <col min="10247" max="10247" width="14.7109375" style="1" customWidth="1"/>
    <col min="10248" max="10248" width="18.5703125" style="1" customWidth="1"/>
    <col min="10249" max="10249" width="15.140625" style="1" bestFit="1" customWidth="1"/>
    <col min="10250" max="10250" width="16.5703125" style="1" bestFit="1" customWidth="1"/>
    <col min="10251" max="10251" width="9.42578125" style="1" bestFit="1" customWidth="1"/>
    <col min="10252" max="10252" width="9.85546875" style="1" bestFit="1" customWidth="1"/>
    <col min="10253" max="10253" width="12.28515625" style="1" bestFit="1" customWidth="1"/>
    <col min="10254" max="10496" width="9.140625" style="1"/>
    <col min="10497" max="10497" width="0" style="1" hidden="1" customWidth="1"/>
    <col min="10498" max="10498" width="107.42578125" style="1" customWidth="1"/>
    <col min="10499" max="10499" width="18.7109375" style="1" customWidth="1"/>
    <col min="10500" max="10500" width="14.28515625" style="1" customWidth="1"/>
    <col min="10501" max="10501" width="18.7109375" style="1" customWidth="1"/>
    <col min="10502" max="10502" width="10.7109375" style="1" customWidth="1"/>
    <col min="10503" max="10503" width="14.7109375" style="1" customWidth="1"/>
    <col min="10504" max="10504" width="18.5703125" style="1" customWidth="1"/>
    <col min="10505" max="10505" width="15.140625" style="1" bestFit="1" customWidth="1"/>
    <col min="10506" max="10506" width="16.5703125" style="1" bestFit="1" customWidth="1"/>
    <col min="10507" max="10507" width="9.42578125" style="1" bestFit="1" customWidth="1"/>
    <col min="10508" max="10508" width="9.85546875" style="1" bestFit="1" customWidth="1"/>
    <col min="10509" max="10509" width="12.28515625" style="1" bestFit="1" customWidth="1"/>
    <col min="10510" max="10752" width="9.140625" style="1"/>
    <col min="10753" max="10753" width="0" style="1" hidden="1" customWidth="1"/>
    <col min="10754" max="10754" width="107.42578125" style="1" customWidth="1"/>
    <col min="10755" max="10755" width="18.7109375" style="1" customWidth="1"/>
    <col min="10756" max="10756" width="14.28515625" style="1" customWidth="1"/>
    <col min="10757" max="10757" width="18.7109375" style="1" customWidth="1"/>
    <col min="10758" max="10758" width="10.7109375" style="1" customWidth="1"/>
    <col min="10759" max="10759" width="14.7109375" style="1" customWidth="1"/>
    <col min="10760" max="10760" width="18.5703125" style="1" customWidth="1"/>
    <col min="10761" max="10761" width="15.140625" style="1" bestFit="1" customWidth="1"/>
    <col min="10762" max="10762" width="16.5703125" style="1" bestFit="1" customWidth="1"/>
    <col min="10763" max="10763" width="9.42578125" style="1" bestFit="1" customWidth="1"/>
    <col min="10764" max="10764" width="9.85546875" style="1" bestFit="1" customWidth="1"/>
    <col min="10765" max="10765" width="12.28515625" style="1" bestFit="1" customWidth="1"/>
    <col min="10766" max="11008" width="9.140625" style="1"/>
    <col min="11009" max="11009" width="0" style="1" hidden="1" customWidth="1"/>
    <col min="11010" max="11010" width="107.42578125" style="1" customWidth="1"/>
    <col min="11011" max="11011" width="18.7109375" style="1" customWidth="1"/>
    <col min="11012" max="11012" width="14.28515625" style="1" customWidth="1"/>
    <col min="11013" max="11013" width="18.7109375" style="1" customWidth="1"/>
    <col min="11014" max="11014" width="10.7109375" style="1" customWidth="1"/>
    <col min="11015" max="11015" width="14.7109375" style="1" customWidth="1"/>
    <col min="11016" max="11016" width="18.5703125" style="1" customWidth="1"/>
    <col min="11017" max="11017" width="15.140625" style="1" bestFit="1" customWidth="1"/>
    <col min="11018" max="11018" width="16.5703125" style="1" bestFit="1" customWidth="1"/>
    <col min="11019" max="11019" width="9.42578125" style="1" bestFit="1" customWidth="1"/>
    <col min="11020" max="11020" width="9.85546875" style="1" bestFit="1" customWidth="1"/>
    <col min="11021" max="11021" width="12.28515625" style="1" bestFit="1" customWidth="1"/>
    <col min="11022" max="11264" width="9.140625" style="1"/>
    <col min="11265" max="11265" width="0" style="1" hidden="1" customWidth="1"/>
    <col min="11266" max="11266" width="107.42578125" style="1" customWidth="1"/>
    <col min="11267" max="11267" width="18.7109375" style="1" customWidth="1"/>
    <col min="11268" max="11268" width="14.28515625" style="1" customWidth="1"/>
    <col min="11269" max="11269" width="18.7109375" style="1" customWidth="1"/>
    <col min="11270" max="11270" width="10.7109375" style="1" customWidth="1"/>
    <col min="11271" max="11271" width="14.7109375" style="1" customWidth="1"/>
    <col min="11272" max="11272" width="18.5703125" style="1" customWidth="1"/>
    <col min="11273" max="11273" width="15.140625" style="1" bestFit="1" customWidth="1"/>
    <col min="11274" max="11274" width="16.5703125" style="1" bestFit="1" customWidth="1"/>
    <col min="11275" max="11275" width="9.42578125" style="1" bestFit="1" customWidth="1"/>
    <col min="11276" max="11276" width="9.85546875" style="1" bestFit="1" customWidth="1"/>
    <col min="11277" max="11277" width="12.28515625" style="1" bestFit="1" customWidth="1"/>
    <col min="11278" max="11520" width="9.140625" style="1"/>
    <col min="11521" max="11521" width="0" style="1" hidden="1" customWidth="1"/>
    <col min="11522" max="11522" width="107.42578125" style="1" customWidth="1"/>
    <col min="11523" max="11523" width="18.7109375" style="1" customWidth="1"/>
    <col min="11524" max="11524" width="14.28515625" style="1" customWidth="1"/>
    <col min="11525" max="11525" width="18.7109375" style="1" customWidth="1"/>
    <col min="11526" max="11526" width="10.7109375" style="1" customWidth="1"/>
    <col min="11527" max="11527" width="14.7109375" style="1" customWidth="1"/>
    <col min="11528" max="11528" width="18.5703125" style="1" customWidth="1"/>
    <col min="11529" max="11529" width="15.140625" style="1" bestFit="1" customWidth="1"/>
    <col min="11530" max="11530" width="16.5703125" style="1" bestFit="1" customWidth="1"/>
    <col min="11531" max="11531" width="9.42578125" style="1" bestFit="1" customWidth="1"/>
    <col min="11532" max="11532" width="9.85546875" style="1" bestFit="1" customWidth="1"/>
    <col min="11533" max="11533" width="12.28515625" style="1" bestFit="1" customWidth="1"/>
    <col min="11534" max="11776" width="9.140625" style="1"/>
    <col min="11777" max="11777" width="0" style="1" hidden="1" customWidth="1"/>
    <col min="11778" max="11778" width="107.42578125" style="1" customWidth="1"/>
    <col min="11779" max="11779" width="18.7109375" style="1" customWidth="1"/>
    <col min="11780" max="11780" width="14.28515625" style="1" customWidth="1"/>
    <col min="11781" max="11781" width="18.7109375" style="1" customWidth="1"/>
    <col min="11782" max="11782" width="10.7109375" style="1" customWidth="1"/>
    <col min="11783" max="11783" width="14.7109375" style="1" customWidth="1"/>
    <col min="11784" max="11784" width="18.5703125" style="1" customWidth="1"/>
    <col min="11785" max="11785" width="15.140625" style="1" bestFit="1" customWidth="1"/>
    <col min="11786" max="11786" width="16.5703125" style="1" bestFit="1" customWidth="1"/>
    <col min="11787" max="11787" width="9.42578125" style="1" bestFit="1" customWidth="1"/>
    <col min="11788" max="11788" width="9.85546875" style="1" bestFit="1" customWidth="1"/>
    <col min="11789" max="11789" width="12.28515625" style="1" bestFit="1" customWidth="1"/>
    <col min="11790" max="12032" width="9.140625" style="1"/>
    <col min="12033" max="12033" width="0" style="1" hidden="1" customWidth="1"/>
    <col min="12034" max="12034" width="107.42578125" style="1" customWidth="1"/>
    <col min="12035" max="12035" width="18.7109375" style="1" customWidth="1"/>
    <col min="12036" max="12036" width="14.28515625" style="1" customWidth="1"/>
    <col min="12037" max="12037" width="18.7109375" style="1" customWidth="1"/>
    <col min="12038" max="12038" width="10.7109375" style="1" customWidth="1"/>
    <col min="12039" max="12039" width="14.7109375" style="1" customWidth="1"/>
    <col min="12040" max="12040" width="18.5703125" style="1" customWidth="1"/>
    <col min="12041" max="12041" width="15.140625" style="1" bestFit="1" customWidth="1"/>
    <col min="12042" max="12042" width="16.5703125" style="1" bestFit="1" customWidth="1"/>
    <col min="12043" max="12043" width="9.42578125" style="1" bestFit="1" customWidth="1"/>
    <col min="12044" max="12044" width="9.85546875" style="1" bestFit="1" customWidth="1"/>
    <col min="12045" max="12045" width="12.28515625" style="1" bestFit="1" customWidth="1"/>
    <col min="12046" max="12288" width="9.140625" style="1"/>
    <col min="12289" max="12289" width="0" style="1" hidden="1" customWidth="1"/>
    <col min="12290" max="12290" width="107.42578125" style="1" customWidth="1"/>
    <col min="12291" max="12291" width="18.7109375" style="1" customWidth="1"/>
    <col min="12292" max="12292" width="14.28515625" style="1" customWidth="1"/>
    <col min="12293" max="12293" width="18.7109375" style="1" customWidth="1"/>
    <col min="12294" max="12294" width="10.7109375" style="1" customWidth="1"/>
    <col min="12295" max="12295" width="14.7109375" style="1" customWidth="1"/>
    <col min="12296" max="12296" width="18.5703125" style="1" customWidth="1"/>
    <col min="12297" max="12297" width="15.140625" style="1" bestFit="1" customWidth="1"/>
    <col min="12298" max="12298" width="16.5703125" style="1" bestFit="1" customWidth="1"/>
    <col min="12299" max="12299" width="9.42578125" style="1" bestFit="1" customWidth="1"/>
    <col min="12300" max="12300" width="9.85546875" style="1" bestFit="1" customWidth="1"/>
    <col min="12301" max="12301" width="12.28515625" style="1" bestFit="1" customWidth="1"/>
    <col min="12302" max="12544" width="9.140625" style="1"/>
    <col min="12545" max="12545" width="0" style="1" hidden="1" customWidth="1"/>
    <col min="12546" max="12546" width="107.42578125" style="1" customWidth="1"/>
    <col min="12547" max="12547" width="18.7109375" style="1" customWidth="1"/>
    <col min="12548" max="12548" width="14.28515625" style="1" customWidth="1"/>
    <col min="12549" max="12549" width="18.7109375" style="1" customWidth="1"/>
    <col min="12550" max="12550" width="10.7109375" style="1" customWidth="1"/>
    <col min="12551" max="12551" width="14.7109375" style="1" customWidth="1"/>
    <col min="12552" max="12552" width="18.5703125" style="1" customWidth="1"/>
    <col min="12553" max="12553" width="15.140625" style="1" bestFit="1" customWidth="1"/>
    <col min="12554" max="12554" width="16.5703125" style="1" bestFit="1" customWidth="1"/>
    <col min="12555" max="12555" width="9.42578125" style="1" bestFit="1" customWidth="1"/>
    <col min="12556" max="12556" width="9.85546875" style="1" bestFit="1" customWidth="1"/>
    <col min="12557" max="12557" width="12.28515625" style="1" bestFit="1" customWidth="1"/>
    <col min="12558" max="12800" width="9.140625" style="1"/>
    <col min="12801" max="12801" width="0" style="1" hidden="1" customWidth="1"/>
    <col min="12802" max="12802" width="107.42578125" style="1" customWidth="1"/>
    <col min="12803" max="12803" width="18.7109375" style="1" customWidth="1"/>
    <col min="12804" max="12804" width="14.28515625" style="1" customWidth="1"/>
    <col min="12805" max="12805" width="18.7109375" style="1" customWidth="1"/>
    <col min="12806" max="12806" width="10.7109375" style="1" customWidth="1"/>
    <col min="12807" max="12807" width="14.7109375" style="1" customWidth="1"/>
    <col min="12808" max="12808" width="18.5703125" style="1" customWidth="1"/>
    <col min="12809" max="12809" width="15.140625" style="1" bestFit="1" customWidth="1"/>
    <col min="12810" max="12810" width="16.5703125" style="1" bestFit="1" customWidth="1"/>
    <col min="12811" max="12811" width="9.42578125" style="1" bestFit="1" customWidth="1"/>
    <col min="12812" max="12812" width="9.85546875" style="1" bestFit="1" customWidth="1"/>
    <col min="12813" max="12813" width="12.28515625" style="1" bestFit="1" customWidth="1"/>
    <col min="12814" max="13056" width="9.140625" style="1"/>
    <col min="13057" max="13057" width="0" style="1" hidden="1" customWidth="1"/>
    <col min="13058" max="13058" width="107.42578125" style="1" customWidth="1"/>
    <col min="13059" max="13059" width="18.7109375" style="1" customWidth="1"/>
    <col min="13060" max="13060" width="14.28515625" style="1" customWidth="1"/>
    <col min="13061" max="13061" width="18.7109375" style="1" customWidth="1"/>
    <col min="13062" max="13062" width="10.7109375" style="1" customWidth="1"/>
    <col min="13063" max="13063" width="14.7109375" style="1" customWidth="1"/>
    <col min="13064" max="13064" width="18.5703125" style="1" customWidth="1"/>
    <col min="13065" max="13065" width="15.140625" style="1" bestFit="1" customWidth="1"/>
    <col min="13066" max="13066" width="16.5703125" style="1" bestFit="1" customWidth="1"/>
    <col min="13067" max="13067" width="9.42578125" style="1" bestFit="1" customWidth="1"/>
    <col min="13068" max="13068" width="9.85546875" style="1" bestFit="1" customWidth="1"/>
    <col min="13069" max="13069" width="12.28515625" style="1" bestFit="1" customWidth="1"/>
    <col min="13070" max="13312" width="9.140625" style="1"/>
    <col min="13313" max="13313" width="0" style="1" hidden="1" customWidth="1"/>
    <col min="13314" max="13314" width="107.42578125" style="1" customWidth="1"/>
    <col min="13315" max="13315" width="18.7109375" style="1" customWidth="1"/>
    <col min="13316" max="13316" width="14.28515625" style="1" customWidth="1"/>
    <col min="13317" max="13317" width="18.7109375" style="1" customWidth="1"/>
    <col min="13318" max="13318" width="10.7109375" style="1" customWidth="1"/>
    <col min="13319" max="13319" width="14.7109375" style="1" customWidth="1"/>
    <col min="13320" max="13320" width="18.5703125" style="1" customWidth="1"/>
    <col min="13321" max="13321" width="15.140625" style="1" bestFit="1" customWidth="1"/>
    <col min="13322" max="13322" width="16.5703125" style="1" bestFit="1" customWidth="1"/>
    <col min="13323" max="13323" width="9.42578125" style="1" bestFit="1" customWidth="1"/>
    <col min="13324" max="13324" width="9.85546875" style="1" bestFit="1" customWidth="1"/>
    <col min="13325" max="13325" width="12.28515625" style="1" bestFit="1" customWidth="1"/>
    <col min="13326" max="13568" width="9.140625" style="1"/>
    <col min="13569" max="13569" width="0" style="1" hidden="1" customWidth="1"/>
    <col min="13570" max="13570" width="107.42578125" style="1" customWidth="1"/>
    <col min="13571" max="13571" width="18.7109375" style="1" customWidth="1"/>
    <col min="13572" max="13572" width="14.28515625" style="1" customWidth="1"/>
    <col min="13573" max="13573" width="18.7109375" style="1" customWidth="1"/>
    <col min="13574" max="13574" width="10.7109375" style="1" customWidth="1"/>
    <col min="13575" max="13575" width="14.7109375" style="1" customWidth="1"/>
    <col min="13576" max="13576" width="18.5703125" style="1" customWidth="1"/>
    <col min="13577" max="13577" width="15.140625" style="1" bestFit="1" customWidth="1"/>
    <col min="13578" max="13578" width="16.5703125" style="1" bestFit="1" customWidth="1"/>
    <col min="13579" max="13579" width="9.42578125" style="1" bestFit="1" customWidth="1"/>
    <col min="13580" max="13580" width="9.85546875" style="1" bestFit="1" customWidth="1"/>
    <col min="13581" max="13581" width="12.28515625" style="1" bestFit="1" customWidth="1"/>
    <col min="13582" max="13824" width="9.140625" style="1"/>
    <col min="13825" max="13825" width="0" style="1" hidden="1" customWidth="1"/>
    <col min="13826" max="13826" width="107.42578125" style="1" customWidth="1"/>
    <col min="13827" max="13827" width="18.7109375" style="1" customWidth="1"/>
    <col min="13828" max="13828" width="14.28515625" style="1" customWidth="1"/>
    <col min="13829" max="13829" width="18.7109375" style="1" customWidth="1"/>
    <col min="13830" max="13830" width="10.7109375" style="1" customWidth="1"/>
    <col min="13831" max="13831" width="14.7109375" style="1" customWidth="1"/>
    <col min="13832" max="13832" width="18.5703125" style="1" customWidth="1"/>
    <col min="13833" max="13833" width="15.140625" style="1" bestFit="1" customWidth="1"/>
    <col min="13834" max="13834" width="16.5703125" style="1" bestFit="1" customWidth="1"/>
    <col min="13835" max="13835" width="9.42578125" style="1" bestFit="1" customWidth="1"/>
    <col min="13836" max="13836" width="9.85546875" style="1" bestFit="1" customWidth="1"/>
    <col min="13837" max="13837" width="12.28515625" style="1" bestFit="1" customWidth="1"/>
    <col min="13838" max="14080" width="9.140625" style="1"/>
    <col min="14081" max="14081" width="0" style="1" hidden="1" customWidth="1"/>
    <col min="14082" max="14082" width="107.42578125" style="1" customWidth="1"/>
    <col min="14083" max="14083" width="18.7109375" style="1" customWidth="1"/>
    <col min="14084" max="14084" width="14.28515625" style="1" customWidth="1"/>
    <col min="14085" max="14085" width="18.7109375" style="1" customWidth="1"/>
    <col min="14086" max="14086" width="10.7109375" style="1" customWidth="1"/>
    <col min="14087" max="14087" width="14.7109375" style="1" customWidth="1"/>
    <col min="14088" max="14088" width="18.5703125" style="1" customWidth="1"/>
    <col min="14089" max="14089" width="15.140625" style="1" bestFit="1" customWidth="1"/>
    <col min="14090" max="14090" width="16.5703125" style="1" bestFit="1" customWidth="1"/>
    <col min="14091" max="14091" width="9.42578125" style="1" bestFit="1" customWidth="1"/>
    <col min="14092" max="14092" width="9.85546875" style="1" bestFit="1" customWidth="1"/>
    <col min="14093" max="14093" width="12.28515625" style="1" bestFit="1" customWidth="1"/>
    <col min="14094" max="14336" width="9.140625" style="1"/>
    <col min="14337" max="14337" width="0" style="1" hidden="1" customWidth="1"/>
    <col min="14338" max="14338" width="107.42578125" style="1" customWidth="1"/>
    <col min="14339" max="14339" width="18.7109375" style="1" customWidth="1"/>
    <col min="14340" max="14340" width="14.28515625" style="1" customWidth="1"/>
    <col min="14341" max="14341" width="18.7109375" style="1" customWidth="1"/>
    <col min="14342" max="14342" width="10.7109375" style="1" customWidth="1"/>
    <col min="14343" max="14343" width="14.7109375" style="1" customWidth="1"/>
    <col min="14344" max="14344" width="18.5703125" style="1" customWidth="1"/>
    <col min="14345" max="14345" width="15.140625" style="1" bestFit="1" customWidth="1"/>
    <col min="14346" max="14346" width="16.5703125" style="1" bestFit="1" customWidth="1"/>
    <col min="14347" max="14347" width="9.42578125" style="1" bestFit="1" customWidth="1"/>
    <col min="14348" max="14348" width="9.85546875" style="1" bestFit="1" customWidth="1"/>
    <col min="14349" max="14349" width="12.28515625" style="1" bestFit="1" customWidth="1"/>
    <col min="14350" max="14592" width="9.140625" style="1"/>
    <col min="14593" max="14593" width="0" style="1" hidden="1" customWidth="1"/>
    <col min="14594" max="14594" width="107.42578125" style="1" customWidth="1"/>
    <col min="14595" max="14595" width="18.7109375" style="1" customWidth="1"/>
    <col min="14596" max="14596" width="14.28515625" style="1" customWidth="1"/>
    <col min="14597" max="14597" width="18.7109375" style="1" customWidth="1"/>
    <col min="14598" max="14598" width="10.7109375" style="1" customWidth="1"/>
    <col min="14599" max="14599" width="14.7109375" style="1" customWidth="1"/>
    <col min="14600" max="14600" width="18.5703125" style="1" customWidth="1"/>
    <col min="14601" max="14601" width="15.140625" style="1" bestFit="1" customWidth="1"/>
    <col min="14602" max="14602" width="16.5703125" style="1" bestFit="1" customWidth="1"/>
    <col min="14603" max="14603" width="9.42578125" style="1" bestFit="1" customWidth="1"/>
    <col min="14604" max="14604" width="9.85546875" style="1" bestFit="1" customWidth="1"/>
    <col min="14605" max="14605" width="12.28515625" style="1" bestFit="1" customWidth="1"/>
    <col min="14606" max="14848" width="9.140625" style="1"/>
    <col min="14849" max="14849" width="0" style="1" hidden="1" customWidth="1"/>
    <col min="14850" max="14850" width="107.42578125" style="1" customWidth="1"/>
    <col min="14851" max="14851" width="18.7109375" style="1" customWidth="1"/>
    <col min="14852" max="14852" width="14.28515625" style="1" customWidth="1"/>
    <col min="14853" max="14853" width="18.7109375" style="1" customWidth="1"/>
    <col min="14854" max="14854" width="10.7109375" style="1" customWidth="1"/>
    <col min="14855" max="14855" width="14.7109375" style="1" customWidth="1"/>
    <col min="14856" max="14856" width="18.5703125" style="1" customWidth="1"/>
    <col min="14857" max="14857" width="15.140625" style="1" bestFit="1" customWidth="1"/>
    <col min="14858" max="14858" width="16.5703125" style="1" bestFit="1" customWidth="1"/>
    <col min="14859" max="14859" width="9.42578125" style="1" bestFit="1" customWidth="1"/>
    <col min="14860" max="14860" width="9.85546875" style="1" bestFit="1" customWidth="1"/>
    <col min="14861" max="14861" width="12.28515625" style="1" bestFit="1" customWidth="1"/>
    <col min="14862" max="15104" width="9.140625" style="1"/>
    <col min="15105" max="15105" width="0" style="1" hidden="1" customWidth="1"/>
    <col min="15106" max="15106" width="107.42578125" style="1" customWidth="1"/>
    <col min="15107" max="15107" width="18.7109375" style="1" customWidth="1"/>
    <col min="15108" max="15108" width="14.28515625" style="1" customWidth="1"/>
    <col min="15109" max="15109" width="18.7109375" style="1" customWidth="1"/>
    <col min="15110" max="15110" width="10.7109375" style="1" customWidth="1"/>
    <col min="15111" max="15111" width="14.7109375" style="1" customWidth="1"/>
    <col min="15112" max="15112" width="18.5703125" style="1" customWidth="1"/>
    <col min="15113" max="15113" width="15.140625" style="1" bestFit="1" customWidth="1"/>
    <col min="15114" max="15114" width="16.5703125" style="1" bestFit="1" customWidth="1"/>
    <col min="15115" max="15115" width="9.42578125" style="1" bestFit="1" customWidth="1"/>
    <col min="15116" max="15116" width="9.85546875" style="1" bestFit="1" customWidth="1"/>
    <col min="15117" max="15117" width="12.28515625" style="1" bestFit="1" customWidth="1"/>
    <col min="15118" max="15360" width="9.140625" style="1"/>
    <col min="15361" max="15361" width="0" style="1" hidden="1" customWidth="1"/>
    <col min="15362" max="15362" width="107.42578125" style="1" customWidth="1"/>
    <col min="15363" max="15363" width="18.7109375" style="1" customWidth="1"/>
    <col min="15364" max="15364" width="14.28515625" style="1" customWidth="1"/>
    <col min="15365" max="15365" width="18.7109375" style="1" customWidth="1"/>
    <col min="15366" max="15366" width="10.7109375" style="1" customWidth="1"/>
    <col min="15367" max="15367" width="14.7109375" style="1" customWidth="1"/>
    <col min="15368" max="15368" width="18.5703125" style="1" customWidth="1"/>
    <col min="15369" max="15369" width="15.140625" style="1" bestFit="1" customWidth="1"/>
    <col min="15370" max="15370" width="16.5703125" style="1" bestFit="1" customWidth="1"/>
    <col min="15371" max="15371" width="9.42578125" style="1" bestFit="1" customWidth="1"/>
    <col min="15372" max="15372" width="9.85546875" style="1" bestFit="1" customWidth="1"/>
    <col min="15373" max="15373" width="12.28515625" style="1" bestFit="1" customWidth="1"/>
    <col min="15374" max="15616" width="9.140625" style="1"/>
    <col min="15617" max="15617" width="0" style="1" hidden="1" customWidth="1"/>
    <col min="15618" max="15618" width="107.42578125" style="1" customWidth="1"/>
    <col min="15619" max="15619" width="18.7109375" style="1" customWidth="1"/>
    <col min="15620" max="15620" width="14.28515625" style="1" customWidth="1"/>
    <col min="15621" max="15621" width="18.7109375" style="1" customWidth="1"/>
    <col min="15622" max="15622" width="10.7109375" style="1" customWidth="1"/>
    <col min="15623" max="15623" width="14.7109375" style="1" customWidth="1"/>
    <col min="15624" max="15624" width="18.5703125" style="1" customWidth="1"/>
    <col min="15625" max="15625" width="15.140625" style="1" bestFit="1" customWidth="1"/>
    <col min="15626" max="15626" width="16.5703125" style="1" bestFit="1" customWidth="1"/>
    <col min="15627" max="15627" width="9.42578125" style="1" bestFit="1" customWidth="1"/>
    <col min="15628" max="15628" width="9.85546875" style="1" bestFit="1" customWidth="1"/>
    <col min="15629" max="15629" width="12.28515625" style="1" bestFit="1" customWidth="1"/>
    <col min="15630" max="15872" width="9.140625" style="1"/>
    <col min="15873" max="15873" width="0" style="1" hidden="1" customWidth="1"/>
    <col min="15874" max="15874" width="107.42578125" style="1" customWidth="1"/>
    <col min="15875" max="15875" width="18.7109375" style="1" customWidth="1"/>
    <col min="15876" max="15876" width="14.28515625" style="1" customWidth="1"/>
    <col min="15877" max="15877" width="18.7109375" style="1" customWidth="1"/>
    <col min="15878" max="15878" width="10.7109375" style="1" customWidth="1"/>
    <col min="15879" max="15879" width="14.7109375" style="1" customWidth="1"/>
    <col min="15880" max="15880" width="18.5703125" style="1" customWidth="1"/>
    <col min="15881" max="15881" width="15.140625" style="1" bestFit="1" customWidth="1"/>
    <col min="15882" max="15882" width="16.5703125" style="1" bestFit="1" customWidth="1"/>
    <col min="15883" max="15883" width="9.42578125" style="1" bestFit="1" customWidth="1"/>
    <col min="15884" max="15884" width="9.85546875" style="1" bestFit="1" customWidth="1"/>
    <col min="15885" max="15885" width="12.28515625" style="1" bestFit="1" customWidth="1"/>
    <col min="15886" max="16128" width="9.140625" style="1"/>
    <col min="16129" max="16129" width="0" style="1" hidden="1" customWidth="1"/>
    <col min="16130" max="16130" width="107.42578125" style="1" customWidth="1"/>
    <col min="16131" max="16131" width="18.7109375" style="1" customWidth="1"/>
    <col min="16132" max="16132" width="14.28515625" style="1" customWidth="1"/>
    <col min="16133" max="16133" width="18.7109375" style="1" customWidth="1"/>
    <col min="16134" max="16134" width="10.7109375" style="1" customWidth="1"/>
    <col min="16135" max="16135" width="14.7109375" style="1" customWidth="1"/>
    <col min="16136" max="16136" width="18.5703125" style="1" customWidth="1"/>
    <col min="16137" max="16137" width="15.140625" style="1" bestFit="1" customWidth="1"/>
    <col min="16138" max="16138" width="16.5703125" style="1" bestFit="1" customWidth="1"/>
    <col min="16139" max="16139" width="9.42578125" style="1" bestFit="1" customWidth="1"/>
    <col min="16140" max="16140" width="9.85546875" style="1" bestFit="1" customWidth="1"/>
    <col min="16141" max="16141" width="12.28515625" style="1" bestFit="1" customWidth="1"/>
    <col min="16142" max="16384" width="9.140625" style="1"/>
  </cols>
  <sheetData>
    <row r="1" spans="1:20" hidden="1" x14ac:dyDescent="0.25">
      <c r="A1" s="276"/>
      <c r="B1" s="375" t="s">
        <v>0</v>
      </c>
      <c r="C1" s="376"/>
      <c r="D1" s="376"/>
      <c r="E1" s="376"/>
      <c r="F1" s="376"/>
      <c r="G1" s="376"/>
      <c r="H1" s="377"/>
    </row>
    <row r="2" spans="1:20" hidden="1" x14ac:dyDescent="0.25">
      <c r="A2" s="278"/>
      <c r="B2" s="378" t="s">
        <v>1</v>
      </c>
      <c r="C2" s="379"/>
      <c r="D2" s="379"/>
      <c r="E2" s="379"/>
      <c r="F2" s="379"/>
      <c r="G2" s="379"/>
      <c r="H2" s="380"/>
    </row>
    <row r="3" spans="1:20" x14ac:dyDescent="0.25">
      <c r="A3" s="278"/>
      <c r="B3" s="125" t="s">
        <v>2</v>
      </c>
      <c r="C3" s="129"/>
      <c r="D3" s="128"/>
      <c r="E3" s="127"/>
      <c r="F3" s="127"/>
      <c r="G3" s="127"/>
      <c r="H3" s="279"/>
    </row>
    <row r="4" spans="1:20" x14ac:dyDescent="0.25">
      <c r="A4" s="278"/>
      <c r="B4" s="395" t="s">
        <v>583</v>
      </c>
      <c r="C4" s="396"/>
      <c r="D4" s="396"/>
      <c r="E4" s="396"/>
      <c r="F4" s="396"/>
      <c r="G4" s="396"/>
      <c r="H4" s="397"/>
    </row>
    <row r="5" spans="1:20" x14ac:dyDescent="0.25">
      <c r="A5" s="278"/>
      <c r="B5" s="143" t="s">
        <v>4</v>
      </c>
      <c r="C5" s="123"/>
      <c r="D5" s="124"/>
      <c r="E5" s="123"/>
      <c r="F5" s="123"/>
      <c r="G5" s="123"/>
      <c r="H5" s="169"/>
    </row>
    <row r="6" spans="1:20" x14ac:dyDescent="0.25">
      <c r="A6" s="278"/>
      <c r="B6" s="125"/>
      <c r="C6" s="123"/>
      <c r="D6" s="124"/>
      <c r="E6" s="123"/>
      <c r="F6" s="123"/>
      <c r="G6" s="123"/>
      <c r="H6" s="169"/>
    </row>
    <row r="7" spans="1:20" ht="30" x14ac:dyDescent="0.25">
      <c r="A7" s="278"/>
      <c r="B7" s="14" t="s">
        <v>5</v>
      </c>
      <c r="C7" s="144" t="s">
        <v>6</v>
      </c>
      <c r="D7" s="145" t="s">
        <v>7</v>
      </c>
      <c r="E7" s="16" t="s">
        <v>8</v>
      </c>
      <c r="F7" s="146" t="s">
        <v>9</v>
      </c>
      <c r="G7" s="17" t="s">
        <v>10</v>
      </c>
      <c r="H7" s="146" t="s">
        <v>11</v>
      </c>
    </row>
    <row r="8" spans="1:20" x14ac:dyDescent="0.25">
      <c r="A8" s="278"/>
      <c r="B8" s="125" t="s">
        <v>12</v>
      </c>
      <c r="C8" s="280"/>
      <c r="D8" s="281"/>
      <c r="E8" s="282"/>
      <c r="F8" s="282"/>
      <c r="G8" s="282"/>
      <c r="H8" s="283"/>
    </row>
    <row r="9" spans="1:20" x14ac:dyDescent="0.25">
      <c r="A9" s="278"/>
      <c r="B9" s="4" t="s">
        <v>13</v>
      </c>
      <c r="C9" s="19"/>
      <c r="D9" s="120"/>
      <c r="E9" s="121"/>
      <c r="F9" s="119"/>
      <c r="G9" s="119"/>
      <c r="H9" s="284"/>
    </row>
    <row r="10" spans="1:20" x14ac:dyDescent="0.25">
      <c r="A10" s="278"/>
      <c r="B10" s="27" t="s">
        <v>14</v>
      </c>
      <c r="C10" s="19"/>
      <c r="D10" s="120"/>
      <c r="E10" s="121"/>
      <c r="F10" s="119"/>
      <c r="G10" s="119"/>
      <c r="H10" s="284"/>
      <c r="J10" s="1"/>
    </row>
    <row r="11" spans="1:20" x14ac:dyDescent="0.25">
      <c r="A11" s="278"/>
      <c r="B11" s="28" t="s">
        <v>584</v>
      </c>
      <c r="C11" s="45" t="s">
        <v>16</v>
      </c>
      <c r="D11" s="77">
        <v>1750</v>
      </c>
      <c r="E11" s="160">
        <v>17879.03</v>
      </c>
      <c r="F11" s="149">
        <v>4.3899999999999997</v>
      </c>
      <c r="G11" s="149">
        <v>5.4</v>
      </c>
      <c r="H11" s="41" t="s">
        <v>585</v>
      </c>
      <c r="I11" s="63"/>
      <c r="J11" s="185"/>
      <c r="K11" s="185"/>
      <c r="R11" s="171"/>
      <c r="S11" s="171"/>
      <c r="T11" s="171"/>
    </row>
    <row r="12" spans="1:20" x14ac:dyDescent="0.25">
      <c r="A12" s="278"/>
      <c r="B12" s="28" t="s">
        <v>586</v>
      </c>
      <c r="C12" s="45" t="s">
        <v>16</v>
      </c>
      <c r="D12" s="77">
        <v>1750</v>
      </c>
      <c r="E12" s="160">
        <v>17871.740000000002</v>
      </c>
      <c r="F12" s="149">
        <v>4.3899999999999997</v>
      </c>
      <c r="G12" s="149">
        <v>6.0949999999999998</v>
      </c>
      <c r="H12" s="41" t="s">
        <v>587</v>
      </c>
      <c r="I12" s="63"/>
      <c r="J12" s="185"/>
      <c r="K12" s="185"/>
      <c r="R12" s="171"/>
      <c r="S12" s="171"/>
      <c r="T12" s="171"/>
    </row>
    <row r="13" spans="1:20" x14ac:dyDescent="0.25">
      <c r="A13" s="278"/>
      <c r="B13" s="28" t="s">
        <v>80</v>
      </c>
      <c r="C13" s="45" t="s">
        <v>16</v>
      </c>
      <c r="D13" s="77">
        <v>1610</v>
      </c>
      <c r="E13" s="160">
        <v>16785.68</v>
      </c>
      <c r="F13" s="149">
        <v>4.12</v>
      </c>
      <c r="G13" s="149">
        <v>5.12</v>
      </c>
      <c r="H13" s="41" t="s">
        <v>81</v>
      </c>
      <c r="I13" s="63"/>
      <c r="J13" s="185"/>
      <c r="K13" s="185"/>
      <c r="R13" s="171"/>
      <c r="S13" s="171"/>
      <c r="T13" s="171"/>
    </row>
    <row r="14" spans="1:20" x14ac:dyDescent="0.25">
      <c r="A14" s="278"/>
      <c r="B14" s="28" t="s">
        <v>588</v>
      </c>
      <c r="C14" s="45" t="s">
        <v>16</v>
      </c>
      <c r="D14" s="77">
        <v>1500</v>
      </c>
      <c r="E14" s="160">
        <v>16160.99</v>
      </c>
      <c r="F14" s="149">
        <v>3.97</v>
      </c>
      <c r="G14" s="149">
        <v>5.2999000000000001</v>
      </c>
      <c r="H14" s="41" t="s">
        <v>589</v>
      </c>
      <c r="I14" s="63"/>
      <c r="J14" s="185"/>
      <c r="K14" s="185"/>
      <c r="R14" s="171"/>
      <c r="S14" s="171"/>
      <c r="T14" s="171"/>
    </row>
    <row r="15" spans="1:20" x14ac:dyDescent="0.25">
      <c r="A15" s="278"/>
      <c r="B15" s="28" t="s">
        <v>530</v>
      </c>
      <c r="C15" s="45" t="s">
        <v>16</v>
      </c>
      <c r="D15" s="77">
        <v>1300</v>
      </c>
      <c r="E15" s="160">
        <v>13569.5</v>
      </c>
      <c r="F15" s="149">
        <v>3.33</v>
      </c>
      <c r="G15" s="149">
        <v>5.5349999999999993</v>
      </c>
      <c r="H15" s="41" t="s">
        <v>531</v>
      </c>
      <c r="I15" s="63"/>
      <c r="J15" s="185"/>
      <c r="K15" s="185"/>
      <c r="R15" s="171"/>
      <c r="S15" s="171"/>
      <c r="T15" s="171"/>
    </row>
    <row r="16" spans="1:20" x14ac:dyDescent="0.25">
      <c r="A16" s="278"/>
      <c r="B16" s="28" t="s">
        <v>590</v>
      </c>
      <c r="C16" s="45" t="s">
        <v>16</v>
      </c>
      <c r="D16" s="77">
        <v>1000</v>
      </c>
      <c r="E16" s="160">
        <v>10271.719999999999</v>
      </c>
      <c r="F16" s="149">
        <v>2.52</v>
      </c>
      <c r="G16" s="149">
        <v>5.28</v>
      </c>
      <c r="H16" s="41" t="s">
        <v>591</v>
      </c>
      <c r="I16" s="63"/>
      <c r="J16" s="185"/>
      <c r="K16" s="185"/>
      <c r="R16" s="171"/>
      <c r="S16" s="171"/>
      <c r="T16" s="171"/>
    </row>
    <row r="17" spans="1:20" x14ac:dyDescent="0.25">
      <c r="A17" s="278"/>
      <c r="B17" s="28" t="s">
        <v>592</v>
      </c>
      <c r="C17" s="45" t="s">
        <v>16</v>
      </c>
      <c r="D17" s="77">
        <v>1000</v>
      </c>
      <c r="E17" s="160">
        <v>10132.15</v>
      </c>
      <c r="F17" s="149">
        <v>2.4900000000000002</v>
      </c>
      <c r="G17" s="149">
        <v>5.86</v>
      </c>
      <c r="H17" s="41" t="s">
        <v>593</v>
      </c>
      <c r="I17" s="63"/>
      <c r="J17" s="185"/>
      <c r="K17" s="185"/>
      <c r="R17" s="171"/>
      <c r="S17" s="171"/>
      <c r="T17" s="171"/>
    </row>
    <row r="18" spans="1:20" x14ac:dyDescent="0.25">
      <c r="A18" s="278"/>
      <c r="B18" s="28" t="s">
        <v>426</v>
      </c>
      <c r="C18" s="45" t="s">
        <v>16</v>
      </c>
      <c r="D18" s="77">
        <v>1000</v>
      </c>
      <c r="E18" s="160">
        <v>10120.700000000001</v>
      </c>
      <c r="F18" s="149">
        <v>2.48</v>
      </c>
      <c r="G18" s="149">
        <v>4.9074999999999998</v>
      </c>
      <c r="H18" s="41" t="s">
        <v>427</v>
      </c>
      <c r="I18" s="63"/>
      <c r="J18" s="185"/>
      <c r="K18" s="185"/>
      <c r="R18" s="171"/>
      <c r="S18" s="171"/>
      <c r="T18" s="171"/>
    </row>
    <row r="19" spans="1:20" x14ac:dyDescent="0.25">
      <c r="A19" s="278"/>
      <c r="B19" s="28" t="s">
        <v>438</v>
      </c>
      <c r="C19" s="45" t="s">
        <v>16</v>
      </c>
      <c r="D19" s="77">
        <v>1000</v>
      </c>
      <c r="E19" s="160">
        <v>10007.42</v>
      </c>
      <c r="F19" s="149">
        <v>2.46</v>
      </c>
      <c r="G19" s="149">
        <v>6.2249999999999996</v>
      </c>
      <c r="H19" s="41" t="s">
        <v>439</v>
      </c>
      <c r="I19" s="63"/>
      <c r="J19" s="185"/>
      <c r="K19" s="185"/>
      <c r="R19" s="171"/>
      <c r="S19" s="171"/>
      <c r="T19" s="171"/>
    </row>
    <row r="20" spans="1:20" x14ac:dyDescent="0.25">
      <c r="A20" s="278"/>
      <c r="B20" s="28" t="s">
        <v>594</v>
      </c>
      <c r="C20" s="45" t="s">
        <v>16</v>
      </c>
      <c r="D20" s="77">
        <v>1000</v>
      </c>
      <c r="E20" s="160">
        <v>10014.51</v>
      </c>
      <c r="F20" s="149">
        <v>2.46</v>
      </c>
      <c r="G20" s="149">
        <v>6.25</v>
      </c>
      <c r="H20" s="41" t="s">
        <v>595</v>
      </c>
      <c r="I20" s="63"/>
      <c r="J20" s="185"/>
      <c r="K20" s="185"/>
      <c r="R20" s="171"/>
      <c r="S20" s="171"/>
      <c r="T20" s="171"/>
    </row>
    <row r="21" spans="1:20" x14ac:dyDescent="0.25">
      <c r="A21" s="278"/>
      <c r="B21" s="28" t="s">
        <v>596</v>
      </c>
      <c r="C21" s="45" t="s">
        <v>16</v>
      </c>
      <c r="D21" s="77">
        <v>1000</v>
      </c>
      <c r="E21" s="160">
        <v>10009.4</v>
      </c>
      <c r="F21" s="149">
        <v>2.46</v>
      </c>
      <c r="G21" s="149">
        <v>7.3049999999999988</v>
      </c>
      <c r="H21" s="41" t="s">
        <v>597</v>
      </c>
      <c r="I21" s="63"/>
      <c r="J21" s="185"/>
      <c r="K21" s="185"/>
      <c r="R21" s="171"/>
      <c r="S21" s="171"/>
      <c r="T21" s="171"/>
    </row>
    <row r="22" spans="1:20" x14ac:dyDescent="0.25">
      <c r="A22" s="278"/>
      <c r="B22" s="28" t="s">
        <v>598</v>
      </c>
      <c r="C22" s="45" t="s">
        <v>16</v>
      </c>
      <c r="D22" s="77">
        <v>750</v>
      </c>
      <c r="E22" s="160">
        <v>7837.25</v>
      </c>
      <c r="F22" s="149">
        <v>1.92</v>
      </c>
      <c r="G22" s="149">
        <v>5.3248999999999995</v>
      </c>
      <c r="H22" s="41" t="s">
        <v>599</v>
      </c>
      <c r="I22" s="63"/>
      <c r="J22" s="185"/>
      <c r="K22" s="185"/>
      <c r="R22" s="171"/>
      <c r="S22" s="171"/>
      <c r="T22" s="171"/>
    </row>
    <row r="23" spans="1:20" x14ac:dyDescent="0.25">
      <c r="A23" s="278"/>
      <c r="B23" s="28" t="s">
        <v>600</v>
      </c>
      <c r="C23" s="45" t="s">
        <v>16</v>
      </c>
      <c r="D23" s="77">
        <v>650</v>
      </c>
      <c r="E23" s="160">
        <v>6511.22</v>
      </c>
      <c r="F23" s="149">
        <v>1.6</v>
      </c>
      <c r="G23" s="149">
        <v>6.2</v>
      </c>
      <c r="H23" s="41" t="s">
        <v>601</v>
      </c>
      <c r="I23" s="63"/>
      <c r="J23" s="185"/>
      <c r="K23" s="185"/>
      <c r="R23" s="171"/>
      <c r="S23" s="171"/>
      <c r="T23" s="171"/>
    </row>
    <row r="24" spans="1:20" x14ac:dyDescent="0.25">
      <c r="A24" s="278"/>
      <c r="B24" s="28" t="s">
        <v>552</v>
      </c>
      <c r="C24" s="45" t="s">
        <v>32</v>
      </c>
      <c r="D24" s="77">
        <v>400</v>
      </c>
      <c r="E24" s="160">
        <v>3995.15</v>
      </c>
      <c r="F24" s="149">
        <v>0.98</v>
      </c>
      <c r="G24" s="149">
        <v>6.5755999999999997</v>
      </c>
      <c r="H24" s="41" t="s">
        <v>553</v>
      </c>
      <c r="I24" s="63"/>
      <c r="J24" s="185"/>
      <c r="K24" s="185"/>
      <c r="R24" s="171"/>
      <c r="S24" s="171"/>
      <c r="T24" s="171"/>
    </row>
    <row r="25" spans="1:20" x14ac:dyDescent="0.25">
      <c r="A25" s="278"/>
      <c r="B25" s="28" t="s">
        <v>82</v>
      </c>
      <c r="C25" s="45" t="s">
        <v>16</v>
      </c>
      <c r="D25" s="77">
        <v>190</v>
      </c>
      <c r="E25" s="160">
        <v>1974.43</v>
      </c>
      <c r="F25" s="149">
        <v>0.48</v>
      </c>
      <c r="G25" s="149">
        <v>5.15</v>
      </c>
      <c r="H25" s="41" t="s">
        <v>83</v>
      </c>
      <c r="I25" s="63"/>
      <c r="J25" s="185"/>
      <c r="K25" s="185"/>
      <c r="R25" s="171"/>
      <c r="S25" s="171"/>
      <c r="T25" s="171"/>
    </row>
    <row r="26" spans="1:20" x14ac:dyDescent="0.25">
      <c r="A26" s="278"/>
      <c r="B26" s="28" t="s">
        <v>602</v>
      </c>
      <c r="C26" s="45" t="s">
        <v>16</v>
      </c>
      <c r="D26" s="77">
        <v>150</v>
      </c>
      <c r="E26" s="160">
        <v>1553.14</v>
      </c>
      <c r="F26" s="149">
        <v>0.38</v>
      </c>
      <c r="G26" s="149">
        <v>4.7249999999999996</v>
      </c>
      <c r="H26" s="41" t="s">
        <v>603</v>
      </c>
      <c r="I26" s="63"/>
      <c r="J26" s="185"/>
      <c r="K26" s="185"/>
      <c r="R26" s="171"/>
      <c r="S26" s="171"/>
      <c r="T26" s="171"/>
    </row>
    <row r="27" spans="1:20" x14ac:dyDescent="0.25">
      <c r="A27" s="278"/>
      <c r="B27" s="28" t="s">
        <v>604</v>
      </c>
      <c r="C27" s="45" t="s">
        <v>16</v>
      </c>
      <c r="D27" s="77">
        <v>100</v>
      </c>
      <c r="E27" s="160">
        <v>1011.92</v>
      </c>
      <c r="F27" s="149">
        <v>0.25</v>
      </c>
      <c r="G27" s="149">
        <v>5.3148999999999997</v>
      </c>
      <c r="H27" s="41" t="s">
        <v>605</v>
      </c>
      <c r="I27" s="63"/>
      <c r="J27" s="173"/>
      <c r="K27" s="151"/>
      <c r="R27" s="171"/>
      <c r="S27" s="171"/>
      <c r="T27" s="171"/>
    </row>
    <row r="28" spans="1:20" x14ac:dyDescent="0.25">
      <c r="A28" s="278"/>
      <c r="B28" s="4" t="s">
        <v>92</v>
      </c>
      <c r="C28" s="19"/>
      <c r="D28" s="285"/>
      <c r="E28" s="153">
        <f>SUM(E11:E27)</f>
        <v>165705.95000000001</v>
      </c>
      <c r="F28" s="153">
        <f>SUM(F11:F27)</f>
        <v>40.679999999999993</v>
      </c>
      <c r="G28" s="154"/>
      <c r="H28" s="284"/>
      <c r="J28" s="1"/>
    </row>
    <row r="29" spans="1:20" x14ac:dyDescent="0.25">
      <c r="A29" s="278"/>
      <c r="B29" s="4" t="s">
        <v>449</v>
      </c>
      <c r="C29" s="19"/>
      <c r="D29" s="207"/>
      <c r="E29" s="154"/>
      <c r="F29" s="154"/>
      <c r="G29" s="154"/>
      <c r="H29" s="41"/>
      <c r="I29" s="63"/>
      <c r="J29" s="63"/>
      <c r="K29" s="63"/>
      <c r="R29" s="171"/>
      <c r="S29" s="171"/>
      <c r="T29" s="171"/>
    </row>
    <row r="30" spans="1:20" x14ac:dyDescent="0.25">
      <c r="A30" s="278"/>
      <c r="B30" s="28" t="s">
        <v>606</v>
      </c>
      <c r="C30" s="28" t="s">
        <v>451</v>
      </c>
      <c r="D30" s="286">
        <v>14</v>
      </c>
      <c r="E30" s="160">
        <v>1326.3</v>
      </c>
      <c r="F30" s="160">
        <v>0.33</v>
      </c>
      <c r="G30" s="287">
        <v>5.7948000000000004</v>
      </c>
      <c r="H30" s="41" t="s">
        <v>607</v>
      </c>
      <c r="I30" s="63"/>
      <c r="J30" s="63"/>
      <c r="K30" s="63"/>
      <c r="R30" s="171"/>
      <c r="S30" s="171"/>
      <c r="T30" s="171"/>
    </row>
    <row r="31" spans="1:20" x14ac:dyDescent="0.25">
      <c r="A31" s="278"/>
      <c r="B31" s="28" t="s">
        <v>608</v>
      </c>
      <c r="C31" s="28" t="s">
        <v>451</v>
      </c>
      <c r="D31" s="286">
        <v>14</v>
      </c>
      <c r="E31" s="160">
        <v>1302.08</v>
      </c>
      <c r="F31" s="160">
        <v>0.32</v>
      </c>
      <c r="G31" s="287">
        <v>6.1849999999999996</v>
      </c>
      <c r="H31" s="41" t="s">
        <v>609</v>
      </c>
      <c r="I31" s="63"/>
      <c r="J31" s="63"/>
      <c r="K31" s="63"/>
      <c r="R31" s="171"/>
      <c r="S31" s="171"/>
      <c r="T31" s="171"/>
    </row>
    <row r="32" spans="1:20" x14ac:dyDescent="0.25">
      <c r="A32" s="278"/>
      <c r="B32" s="28" t="s">
        <v>610</v>
      </c>
      <c r="C32" s="28" t="s">
        <v>451</v>
      </c>
      <c r="D32" s="286">
        <v>14</v>
      </c>
      <c r="E32" s="160">
        <v>1254.47</v>
      </c>
      <c r="F32" s="160">
        <v>0.31</v>
      </c>
      <c r="G32" s="287">
        <v>6.620000000000001</v>
      </c>
      <c r="H32" s="41" t="s">
        <v>611</v>
      </c>
      <c r="I32" s="63"/>
      <c r="J32" s="63"/>
      <c r="K32" s="63"/>
      <c r="R32" s="171"/>
      <c r="S32" s="171"/>
      <c r="T32" s="171"/>
    </row>
    <row r="33" spans="1:20" x14ac:dyDescent="0.25">
      <c r="A33" s="278"/>
      <c r="B33" s="28" t="s">
        <v>612</v>
      </c>
      <c r="C33" s="28" t="s">
        <v>451</v>
      </c>
      <c r="D33" s="286">
        <v>14</v>
      </c>
      <c r="E33" s="160">
        <v>1281.3</v>
      </c>
      <c r="F33" s="160">
        <v>0.31</v>
      </c>
      <c r="G33" s="287">
        <v>6.254999999999999</v>
      </c>
      <c r="H33" s="41" t="s">
        <v>613</v>
      </c>
      <c r="I33" s="63"/>
      <c r="J33" s="63"/>
      <c r="K33" s="63"/>
      <c r="R33" s="171"/>
      <c r="S33" s="171"/>
      <c r="T33" s="171"/>
    </row>
    <row r="34" spans="1:20" x14ac:dyDescent="0.25">
      <c r="A34" s="278"/>
      <c r="B34" s="28" t="s">
        <v>614</v>
      </c>
      <c r="C34" s="28" t="s">
        <v>451</v>
      </c>
      <c r="D34" s="286">
        <v>12</v>
      </c>
      <c r="E34" s="160">
        <v>1188.68</v>
      </c>
      <c r="F34" s="160">
        <v>0.28999999999999998</v>
      </c>
      <c r="G34" s="287">
        <v>4.5748999999999995</v>
      </c>
      <c r="H34" s="41" t="s">
        <v>452</v>
      </c>
      <c r="I34" s="63"/>
      <c r="J34" s="63"/>
      <c r="K34" s="63"/>
      <c r="R34" s="171"/>
      <c r="S34" s="171"/>
      <c r="T34" s="171"/>
    </row>
    <row r="35" spans="1:20" x14ac:dyDescent="0.25">
      <c r="A35" s="278"/>
      <c r="B35" s="28" t="s">
        <v>615</v>
      </c>
      <c r="C35" s="28" t="s">
        <v>451</v>
      </c>
      <c r="D35" s="286">
        <v>12</v>
      </c>
      <c r="E35" s="160">
        <v>1172.32</v>
      </c>
      <c r="F35" s="160">
        <v>0.28999999999999998</v>
      </c>
      <c r="G35" s="287">
        <v>5.1297999999999995</v>
      </c>
      <c r="H35" s="41" t="s">
        <v>616</v>
      </c>
      <c r="I35" s="63"/>
      <c r="J35" s="63"/>
      <c r="K35" s="63"/>
      <c r="R35" s="171"/>
      <c r="S35" s="171"/>
      <c r="T35" s="171"/>
    </row>
    <row r="36" spans="1:20" x14ac:dyDescent="0.25">
      <c r="A36" s="278"/>
      <c r="B36" s="28" t="s">
        <v>617</v>
      </c>
      <c r="C36" s="28" t="s">
        <v>451</v>
      </c>
      <c r="D36" s="286">
        <v>12</v>
      </c>
      <c r="E36" s="160">
        <v>1154.0899999999999</v>
      </c>
      <c r="F36" s="160">
        <v>0.28000000000000003</v>
      </c>
      <c r="G36" s="287">
        <v>5.585</v>
      </c>
      <c r="H36" s="41" t="s">
        <v>618</v>
      </c>
      <c r="I36" s="63"/>
      <c r="J36" s="63"/>
      <c r="K36" s="63"/>
      <c r="R36" s="171"/>
      <c r="S36" s="171"/>
      <c r="T36" s="171"/>
    </row>
    <row r="37" spans="1:20" x14ac:dyDescent="0.25">
      <c r="A37" s="278"/>
      <c r="B37" s="4" t="s">
        <v>92</v>
      </c>
      <c r="C37" s="19"/>
      <c r="D37" s="207"/>
      <c r="E37" s="153">
        <f>SUM(E30:E36)</f>
        <v>8679.24</v>
      </c>
      <c r="F37" s="153">
        <f>SUM(F30:F36)</f>
        <v>2.13</v>
      </c>
      <c r="G37" s="154"/>
      <c r="H37" s="41"/>
      <c r="J37" s="1"/>
      <c r="R37" s="171"/>
      <c r="S37" s="171"/>
      <c r="T37" s="171"/>
    </row>
    <row r="38" spans="1:20" x14ac:dyDescent="0.25">
      <c r="A38" s="278"/>
      <c r="B38" s="4" t="s">
        <v>94</v>
      </c>
      <c r="C38" s="45"/>
      <c r="D38" s="147"/>
      <c r="E38" s="148"/>
      <c r="F38" s="149"/>
      <c r="G38" s="149"/>
      <c r="H38" s="41"/>
      <c r="J38" s="1"/>
      <c r="R38" s="171"/>
      <c r="S38" s="171"/>
      <c r="T38" s="171"/>
    </row>
    <row r="39" spans="1:20" x14ac:dyDescent="0.25">
      <c r="A39" s="278"/>
      <c r="B39" s="4" t="s">
        <v>95</v>
      </c>
      <c r="C39" s="45"/>
      <c r="D39" s="150"/>
      <c r="E39" s="148"/>
      <c r="F39" s="149"/>
      <c r="G39" s="149"/>
      <c r="H39" s="41"/>
      <c r="J39" s="1"/>
      <c r="R39" s="171"/>
      <c r="S39" s="171"/>
      <c r="T39" s="171"/>
    </row>
    <row r="40" spans="1:20" x14ac:dyDescent="0.25">
      <c r="A40" s="278"/>
      <c r="B40" s="28" t="s">
        <v>619</v>
      </c>
      <c r="C40" s="45" t="s">
        <v>103</v>
      </c>
      <c r="D40" s="150">
        <v>40000000</v>
      </c>
      <c r="E40" s="148">
        <v>40170.71</v>
      </c>
      <c r="F40" s="148">
        <v>9.86</v>
      </c>
      <c r="G40" s="148">
        <v>5.7776999999999994</v>
      </c>
      <c r="H40" s="41" t="s">
        <v>620</v>
      </c>
      <c r="J40" s="1"/>
      <c r="R40" s="171"/>
      <c r="S40" s="171"/>
      <c r="T40" s="171"/>
    </row>
    <row r="41" spans="1:20" x14ac:dyDescent="0.25">
      <c r="A41" s="278"/>
      <c r="B41" s="28" t="s">
        <v>294</v>
      </c>
      <c r="C41" s="45" t="s">
        <v>103</v>
      </c>
      <c r="D41" s="150">
        <v>30000000</v>
      </c>
      <c r="E41" s="148">
        <v>31563.439999999999</v>
      </c>
      <c r="F41" s="148">
        <v>7.75</v>
      </c>
      <c r="G41" s="148">
        <v>4.9612999999999996</v>
      </c>
      <c r="H41" s="41" t="s">
        <v>295</v>
      </c>
      <c r="J41" s="1"/>
      <c r="R41" s="171"/>
      <c r="S41" s="171"/>
      <c r="T41" s="171"/>
    </row>
    <row r="42" spans="1:20" x14ac:dyDescent="0.25">
      <c r="A42" s="278"/>
      <c r="B42" s="28" t="s">
        <v>109</v>
      </c>
      <c r="C42" s="45" t="s">
        <v>103</v>
      </c>
      <c r="D42" s="150">
        <v>25500000</v>
      </c>
      <c r="E42" s="148">
        <v>26978.44</v>
      </c>
      <c r="F42" s="148">
        <v>6.62</v>
      </c>
      <c r="G42" s="148">
        <v>5.6326999999999998</v>
      </c>
      <c r="H42" s="41" t="s">
        <v>110</v>
      </c>
      <c r="J42" s="1"/>
      <c r="R42" s="171"/>
      <c r="S42" s="171"/>
      <c r="T42" s="171"/>
    </row>
    <row r="43" spans="1:20" x14ac:dyDescent="0.25">
      <c r="A43" s="278"/>
      <c r="B43" s="28" t="s">
        <v>621</v>
      </c>
      <c r="C43" s="45" t="s">
        <v>103</v>
      </c>
      <c r="D43" s="150">
        <v>19620000</v>
      </c>
      <c r="E43" s="148">
        <v>21090.07</v>
      </c>
      <c r="F43" s="148">
        <v>5.18</v>
      </c>
      <c r="G43" s="148">
        <v>6.370000000000001</v>
      </c>
      <c r="H43" s="41" t="s">
        <v>622</v>
      </c>
      <c r="J43" s="1"/>
      <c r="R43" s="171"/>
      <c r="S43" s="171"/>
      <c r="T43" s="171"/>
    </row>
    <row r="44" spans="1:20" x14ac:dyDescent="0.25">
      <c r="A44" s="278"/>
      <c r="B44" s="28" t="s">
        <v>623</v>
      </c>
      <c r="C44" s="45" t="s">
        <v>103</v>
      </c>
      <c r="D44" s="150">
        <v>20000000</v>
      </c>
      <c r="E44" s="148">
        <v>20287.64</v>
      </c>
      <c r="F44" s="148">
        <v>4.9800000000000004</v>
      </c>
      <c r="G44" s="148">
        <v>4.9077999999999999</v>
      </c>
      <c r="H44" s="41" t="s">
        <v>624</v>
      </c>
      <c r="J44" s="1"/>
      <c r="R44" s="171"/>
      <c r="S44" s="171"/>
      <c r="T44" s="171"/>
    </row>
    <row r="45" spans="1:20" x14ac:dyDescent="0.25">
      <c r="A45" s="278"/>
      <c r="B45" s="28" t="s">
        <v>210</v>
      </c>
      <c r="C45" s="45" t="s">
        <v>103</v>
      </c>
      <c r="D45" s="150">
        <v>15000000</v>
      </c>
      <c r="E45" s="148">
        <v>14853.87</v>
      </c>
      <c r="F45" s="148">
        <v>3.65</v>
      </c>
      <c r="G45" s="148">
        <v>6.1795999999999998</v>
      </c>
      <c r="H45" s="41" t="s">
        <v>211</v>
      </c>
      <c r="J45" s="1"/>
      <c r="R45" s="171"/>
      <c r="S45" s="171"/>
      <c r="T45" s="171"/>
    </row>
    <row r="46" spans="1:20" x14ac:dyDescent="0.25">
      <c r="A46" s="278"/>
      <c r="B46" s="28" t="s">
        <v>625</v>
      </c>
      <c r="C46" s="45" t="s">
        <v>103</v>
      </c>
      <c r="D46" s="150">
        <v>13000000</v>
      </c>
      <c r="E46" s="148">
        <v>13813.39</v>
      </c>
      <c r="F46" s="148">
        <v>3.39</v>
      </c>
      <c r="G46" s="148">
        <v>6.4280999999999988</v>
      </c>
      <c r="H46" s="41" t="s">
        <v>626</v>
      </c>
      <c r="J46" s="1"/>
      <c r="R46" s="171"/>
      <c r="S46" s="171"/>
      <c r="T46" s="171"/>
    </row>
    <row r="47" spans="1:20" x14ac:dyDescent="0.25">
      <c r="A47" s="278"/>
      <c r="B47" s="28" t="s">
        <v>627</v>
      </c>
      <c r="C47" s="45" t="s">
        <v>103</v>
      </c>
      <c r="D47" s="150">
        <v>10000000</v>
      </c>
      <c r="E47" s="148">
        <v>10109.51</v>
      </c>
      <c r="F47" s="148">
        <v>2.48</v>
      </c>
      <c r="G47" s="148">
        <v>4.8956999999999997</v>
      </c>
      <c r="H47" s="41" t="s">
        <v>628</v>
      </c>
      <c r="J47" s="1"/>
      <c r="R47" s="171"/>
      <c r="S47" s="171"/>
      <c r="T47" s="171"/>
    </row>
    <row r="48" spans="1:20" x14ac:dyDescent="0.25">
      <c r="A48" s="278"/>
      <c r="B48" s="28" t="s">
        <v>629</v>
      </c>
      <c r="C48" s="45" t="s">
        <v>103</v>
      </c>
      <c r="D48" s="150">
        <v>7500000</v>
      </c>
      <c r="E48" s="148">
        <v>8142.3</v>
      </c>
      <c r="F48" s="148">
        <v>2</v>
      </c>
      <c r="G48" s="148">
        <v>6.4480999999999993</v>
      </c>
      <c r="H48" s="41" t="s">
        <v>630</v>
      </c>
      <c r="J48" s="1"/>
      <c r="R48" s="171"/>
      <c r="S48" s="171"/>
      <c r="T48" s="171"/>
    </row>
    <row r="49" spans="1:20" x14ac:dyDescent="0.25">
      <c r="A49" s="278"/>
      <c r="B49" s="28" t="s">
        <v>631</v>
      </c>
      <c r="C49" s="45" t="s">
        <v>103</v>
      </c>
      <c r="D49" s="150">
        <v>3122100</v>
      </c>
      <c r="E49" s="148">
        <v>3336.15</v>
      </c>
      <c r="F49" s="148">
        <v>0.82</v>
      </c>
      <c r="G49" s="148">
        <v>6.4280999999999988</v>
      </c>
      <c r="H49" s="41" t="s">
        <v>632</v>
      </c>
      <c r="J49" s="1"/>
      <c r="R49" s="171"/>
      <c r="S49" s="171"/>
      <c r="T49" s="171"/>
    </row>
    <row r="50" spans="1:20" x14ac:dyDescent="0.25">
      <c r="A50" s="278"/>
      <c r="B50" s="28" t="s">
        <v>633</v>
      </c>
      <c r="C50" s="45" t="s">
        <v>103</v>
      </c>
      <c r="D50" s="150">
        <v>2000000</v>
      </c>
      <c r="E50" s="148">
        <v>2175.6999999999998</v>
      </c>
      <c r="F50" s="148">
        <v>0.53</v>
      </c>
      <c r="G50" s="148">
        <v>6.4458000000000002</v>
      </c>
      <c r="H50" s="41" t="s">
        <v>634</v>
      </c>
      <c r="J50" s="1"/>
      <c r="R50" s="171"/>
      <c r="S50" s="171"/>
      <c r="T50" s="171"/>
    </row>
    <row r="51" spans="1:20" x14ac:dyDescent="0.25">
      <c r="A51" s="278"/>
      <c r="B51" s="28" t="s">
        <v>635</v>
      </c>
      <c r="C51" s="45" t="s">
        <v>103</v>
      </c>
      <c r="D51" s="150">
        <v>2000000</v>
      </c>
      <c r="E51" s="148">
        <v>2095.61</v>
      </c>
      <c r="F51" s="148">
        <v>0.51</v>
      </c>
      <c r="G51" s="148">
        <v>6.4249999999999998</v>
      </c>
      <c r="H51" s="41" t="s">
        <v>636</v>
      </c>
      <c r="J51" s="1"/>
      <c r="R51" s="171"/>
      <c r="S51" s="171"/>
      <c r="T51" s="171"/>
    </row>
    <row r="52" spans="1:20" x14ac:dyDescent="0.25">
      <c r="A52" s="278"/>
      <c r="B52" s="28" t="s">
        <v>637</v>
      </c>
      <c r="C52" s="45" t="s">
        <v>103</v>
      </c>
      <c r="D52" s="150">
        <v>1000000</v>
      </c>
      <c r="E52" s="148">
        <v>1062.3</v>
      </c>
      <c r="F52" s="148">
        <v>0.26</v>
      </c>
      <c r="G52" s="148">
        <v>6.4366999999999992</v>
      </c>
      <c r="H52" s="41" t="s">
        <v>638</v>
      </c>
      <c r="J52" s="1"/>
      <c r="R52" s="171"/>
      <c r="S52" s="171"/>
      <c r="T52" s="171"/>
    </row>
    <row r="53" spans="1:20" x14ac:dyDescent="0.25">
      <c r="A53" s="278"/>
      <c r="B53" s="28" t="s">
        <v>639</v>
      </c>
      <c r="C53" s="45" t="s">
        <v>103</v>
      </c>
      <c r="D53" s="150">
        <v>1000000</v>
      </c>
      <c r="E53" s="148">
        <v>1034.25</v>
      </c>
      <c r="F53" s="148">
        <v>0.25</v>
      </c>
      <c r="G53" s="148">
        <v>4.9908999999999999</v>
      </c>
      <c r="H53" s="41" t="s">
        <v>640</v>
      </c>
      <c r="J53" s="1"/>
      <c r="R53" s="171"/>
      <c r="S53" s="171"/>
      <c r="T53" s="171"/>
    </row>
    <row r="54" spans="1:20" x14ac:dyDescent="0.25">
      <c r="A54" s="278"/>
      <c r="B54" s="28" t="s">
        <v>641</v>
      </c>
      <c r="C54" s="45" t="s">
        <v>103</v>
      </c>
      <c r="D54" s="150">
        <v>127600</v>
      </c>
      <c r="E54" s="148">
        <v>136.75</v>
      </c>
      <c r="F54" s="148">
        <v>0.03</v>
      </c>
      <c r="G54" s="148">
        <v>6.2278000000000002</v>
      </c>
      <c r="H54" s="41" t="s">
        <v>642</v>
      </c>
      <c r="J54" s="1"/>
      <c r="R54" s="171"/>
      <c r="S54" s="171"/>
      <c r="T54" s="171"/>
    </row>
    <row r="55" spans="1:20" x14ac:dyDescent="0.25">
      <c r="A55" s="278"/>
      <c r="B55" s="4" t="s">
        <v>92</v>
      </c>
      <c r="C55" s="19"/>
      <c r="D55" s="152"/>
      <c r="E55" s="153">
        <f>SUM(E40:E54)</f>
        <v>196850.12999999998</v>
      </c>
      <c r="F55" s="153">
        <f>SUM(F40:F54)</f>
        <v>48.309999999999995</v>
      </c>
      <c r="G55" s="154"/>
      <c r="H55" s="41"/>
      <c r="J55" s="1"/>
      <c r="R55" s="171"/>
      <c r="S55" s="171"/>
      <c r="T55" s="171"/>
    </row>
    <row r="56" spans="1:20" x14ac:dyDescent="0.25">
      <c r="A56" s="278"/>
      <c r="B56" s="4" t="s">
        <v>99</v>
      </c>
      <c r="C56" s="19"/>
      <c r="D56" s="152"/>
      <c r="E56" s="154"/>
      <c r="F56" s="154"/>
      <c r="G56" s="154"/>
      <c r="H56" s="41"/>
      <c r="J56" s="1"/>
      <c r="R56" s="171"/>
      <c r="S56" s="171"/>
      <c r="T56" s="171"/>
    </row>
    <row r="57" spans="1:20" x14ac:dyDescent="0.25">
      <c r="A57" s="278"/>
      <c r="B57" s="4" t="s">
        <v>311</v>
      </c>
      <c r="C57" s="19"/>
      <c r="D57" s="152"/>
      <c r="E57" s="154"/>
      <c r="F57" s="154"/>
      <c r="G57" s="154"/>
      <c r="H57" s="41"/>
      <c r="J57" s="1"/>
      <c r="R57" s="171"/>
      <c r="S57" s="171"/>
      <c r="T57" s="171"/>
    </row>
    <row r="58" spans="1:20" x14ac:dyDescent="0.25">
      <c r="A58" s="278"/>
      <c r="B58" s="28" t="s">
        <v>329</v>
      </c>
      <c r="C58" s="43" t="s">
        <v>313</v>
      </c>
      <c r="D58" s="159">
        <v>833</v>
      </c>
      <c r="E58" s="160">
        <v>830.63</v>
      </c>
      <c r="F58" s="160">
        <v>0.2</v>
      </c>
      <c r="G58" s="160">
        <v>3.8502000000000001</v>
      </c>
      <c r="H58" s="41" t="s">
        <v>330</v>
      </c>
      <c r="J58" s="1"/>
      <c r="R58" s="171"/>
      <c r="S58" s="171"/>
      <c r="T58" s="171"/>
    </row>
    <row r="59" spans="1:20" x14ac:dyDescent="0.25">
      <c r="A59" s="278"/>
      <c r="B59" s="4" t="s">
        <v>92</v>
      </c>
      <c r="C59" s="19"/>
      <c r="D59" s="152"/>
      <c r="E59" s="163">
        <f>SUM(E58:E58)</f>
        <v>830.63</v>
      </c>
      <c r="F59" s="163">
        <f>SUM(F58:F58)</f>
        <v>0.2</v>
      </c>
      <c r="G59" s="154"/>
      <c r="H59" s="41"/>
      <c r="J59" s="1"/>
      <c r="R59" s="171"/>
      <c r="S59" s="171"/>
      <c r="T59" s="171"/>
    </row>
    <row r="60" spans="1:20" s="155" customFormat="1" x14ac:dyDescent="0.25">
      <c r="A60" s="164"/>
      <c r="B60" s="27" t="s">
        <v>111</v>
      </c>
      <c r="C60" s="45"/>
      <c r="D60" s="77"/>
      <c r="E60" s="160"/>
      <c r="F60" s="161"/>
      <c r="G60" s="161"/>
      <c r="H60" s="23"/>
      <c r="I60" s="1"/>
      <c r="J60" s="1"/>
      <c r="K60" s="1"/>
      <c r="L60" s="1"/>
      <c r="M60" s="277"/>
      <c r="N60" s="277"/>
    </row>
    <row r="61" spans="1:20" s="155" customFormat="1" x14ac:dyDescent="0.25">
      <c r="A61" s="164"/>
      <c r="B61" s="27" t="s">
        <v>112</v>
      </c>
      <c r="C61" s="45"/>
      <c r="D61" s="77"/>
      <c r="E61" s="160">
        <v>35281.35</v>
      </c>
      <c r="F61" s="288">
        <v>8.66</v>
      </c>
      <c r="G61" s="289"/>
      <c r="H61" s="23"/>
      <c r="I61" s="63"/>
      <c r="J61" s="1"/>
      <c r="K61" s="1"/>
      <c r="L61" s="1"/>
      <c r="M61" s="277"/>
      <c r="N61" s="277"/>
      <c r="S61" s="171"/>
      <c r="T61" s="171"/>
    </row>
    <row r="62" spans="1:20" s="155" customFormat="1" x14ac:dyDescent="0.25">
      <c r="A62" s="164"/>
      <c r="B62" s="27" t="s">
        <v>113</v>
      </c>
      <c r="C62" s="45"/>
      <c r="D62" s="76"/>
      <c r="E62" s="160">
        <v>89.55</v>
      </c>
      <c r="F62" s="288">
        <v>0.02</v>
      </c>
      <c r="G62" s="289"/>
      <c r="H62" s="23"/>
      <c r="I62" s="290"/>
      <c r="J62" s="1"/>
      <c r="K62" s="1"/>
      <c r="L62" s="1"/>
      <c r="M62" s="277"/>
      <c r="N62" s="277"/>
      <c r="S62" s="171"/>
      <c r="T62" s="171"/>
    </row>
    <row r="63" spans="1:20" s="155" customFormat="1" x14ac:dyDescent="0.25">
      <c r="A63" s="164"/>
      <c r="B63" s="66" t="s">
        <v>114</v>
      </c>
      <c r="C63" s="66"/>
      <c r="D63" s="82"/>
      <c r="E63" s="153">
        <f>E62+E61+E55+E37+E28+E59</f>
        <v>407436.85</v>
      </c>
      <c r="F63" s="153">
        <f>F62+F61+F55+F37+F28+F59</f>
        <v>99.999999999999986</v>
      </c>
      <c r="G63" s="167"/>
      <c r="H63" s="83"/>
      <c r="I63" s="1"/>
      <c r="J63" s="1"/>
      <c r="K63" s="1"/>
      <c r="L63" s="1"/>
      <c r="M63" s="277"/>
      <c r="N63" s="277"/>
      <c r="S63" s="171"/>
      <c r="T63" s="171"/>
    </row>
    <row r="64" spans="1:20" s="155" customFormat="1" x14ac:dyDescent="0.25">
      <c r="A64" s="164"/>
      <c r="B64" s="134" t="s">
        <v>213</v>
      </c>
      <c r="C64" s="135"/>
      <c r="D64" s="136"/>
      <c r="E64" s="168"/>
      <c r="F64" s="168"/>
      <c r="G64" s="168"/>
      <c r="H64" s="169"/>
      <c r="I64" s="1"/>
      <c r="J64" s="80"/>
      <c r="K64" s="1"/>
      <c r="L64" s="1"/>
      <c r="M64" s="277"/>
      <c r="N64" s="277"/>
    </row>
    <row r="65" spans="1:14" s="155" customFormat="1" x14ac:dyDescent="0.25">
      <c r="A65" s="164"/>
      <c r="B65" s="87" t="s">
        <v>116</v>
      </c>
      <c r="C65" s="88"/>
      <c r="D65" s="88"/>
      <c r="E65" s="291"/>
      <c r="F65" s="88"/>
      <c r="G65" s="88"/>
      <c r="H65" s="89"/>
      <c r="I65" s="1"/>
      <c r="J65" s="1"/>
      <c r="K65" s="1"/>
      <c r="L65" s="1"/>
      <c r="M65" s="277"/>
      <c r="N65" s="277"/>
    </row>
    <row r="66" spans="1:14" s="155" customFormat="1" x14ac:dyDescent="0.25">
      <c r="B66" s="70" t="s">
        <v>117</v>
      </c>
      <c r="C66" s="88"/>
      <c r="D66" s="88"/>
      <c r="E66" s="291"/>
      <c r="F66" s="88"/>
      <c r="G66" s="88"/>
      <c r="H66" s="88"/>
      <c r="I66" s="1"/>
      <c r="J66" s="1"/>
      <c r="K66" s="1"/>
      <c r="L66" s="1"/>
      <c r="M66" s="277"/>
      <c r="N66" s="277"/>
    </row>
    <row r="67" spans="1:14" x14ac:dyDescent="0.25">
      <c r="B67" s="71" t="s">
        <v>118</v>
      </c>
    </row>
    <row r="93" spans="1:20" s="70" customFormat="1" x14ac:dyDescent="0.25">
      <c r="A93" s="1"/>
      <c r="H93" s="74"/>
      <c r="I93" s="1"/>
      <c r="J93" s="2"/>
      <c r="K93" s="1"/>
      <c r="L93" s="1"/>
      <c r="M93" s="277"/>
      <c r="N93" s="277"/>
      <c r="O93" s="1"/>
      <c r="P93" s="1"/>
      <c r="Q93" s="1"/>
      <c r="R93" s="1"/>
      <c r="S93" s="1"/>
      <c r="T93" s="1"/>
    </row>
    <row r="94" spans="1:20" s="70" customFormat="1" x14ac:dyDescent="0.25">
      <c r="A94" s="1"/>
      <c r="H94" s="74"/>
      <c r="I94" s="1"/>
      <c r="J94" s="2"/>
      <c r="K94" s="1"/>
      <c r="L94" s="1"/>
      <c r="M94" s="277"/>
      <c r="N94" s="277"/>
      <c r="O94" s="1"/>
      <c r="P94" s="1"/>
      <c r="Q94" s="1"/>
      <c r="R94" s="1"/>
      <c r="S94" s="1"/>
      <c r="T94" s="1"/>
    </row>
    <row r="95" spans="1:20" s="70" customFormat="1" x14ac:dyDescent="0.25">
      <c r="A95" s="1"/>
      <c r="H95" s="74"/>
      <c r="I95" s="1"/>
      <c r="J95" s="2"/>
      <c r="K95" s="1"/>
      <c r="L95" s="1"/>
      <c r="M95" s="277"/>
      <c r="N95" s="277"/>
      <c r="O95" s="1"/>
      <c r="P95" s="1"/>
      <c r="Q95" s="1"/>
      <c r="R95" s="1"/>
      <c r="S95" s="1"/>
      <c r="T95" s="1"/>
    </row>
    <row r="96" spans="1:20" s="70" customFormat="1" x14ac:dyDescent="0.25">
      <c r="A96" s="1"/>
      <c r="H96" s="74"/>
      <c r="I96" s="1"/>
      <c r="J96" s="2"/>
      <c r="K96" s="1"/>
      <c r="L96" s="1"/>
      <c r="M96" s="277"/>
      <c r="N96" s="277"/>
      <c r="O96" s="1"/>
      <c r="P96" s="1"/>
      <c r="Q96" s="1"/>
      <c r="R96" s="1"/>
      <c r="S96" s="1"/>
      <c r="T96" s="1"/>
    </row>
    <row r="97" spans="1:20" s="70" customFormat="1" x14ac:dyDescent="0.25">
      <c r="A97" s="1"/>
      <c r="H97" s="74"/>
      <c r="I97" s="1"/>
      <c r="J97" s="2"/>
      <c r="K97" s="1"/>
      <c r="L97" s="1"/>
      <c r="M97" s="277"/>
      <c r="N97" s="277"/>
      <c r="O97" s="1"/>
      <c r="P97" s="1"/>
      <c r="Q97" s="1"/>
      <c r="R97" s="1"/>
      <c r="S97" s="1"/>
      <c r="T97" s="1"/>
    </row>
    <row r="98" spans="1:20" s="70" customFormat="1" x14ac:dyDescent="0.25">
      <c r="A98" s="1"/>
      <c r="H98" s="74"/>
      <c r="I98" s="1"/>
      <c r="J98" s="2"/>
      <c r="K98" s="1"/>
      <c r="L98" s="1"/>
      <c r="M98" s="277"/>
      <c r="N98" s="277"/>
      <c r="O98" s="1"/>
      <c r="P98" s="1"/>
      <c r="Q98" s="1"/>
      <c r="R98" s="1"/>
      <c r="S98" s="1"/>
      <c r="T98" s="1"/>
    </row>
    <row r="99" spans="1:20" s="70" customFormat="1" x14ac:dyDescent="0.25">
      <c r="A99" s="1"/>
      <c r="H99" s="74"/>
      <c r="I99" s="1"/>
      <c r="J99" s="2"/>
      <c r="K99" s="1"/>
      <c r="L99" s="1"/>
      <c r="M99" s="277"/>
      <c r="N99" s="277"/>
      <c r="O99" s="1"/>
      <c r="P99" s="1"/>
      <c r="Q99" s="1"/>
      <c r="R99" s="1"/>
      <c r="S99" s="1"/>
      <c r="T99" s="1"/>
    </row>
    <row r="101" spans="1:20" s="70" customFormat="1" x14ac:dyDescent="0.25">
      <c r="A101" s="1"/>
      <c r="E101" s="170"/>
      <c r="H101" s="74"/>
      <c r="I101" s="1"/>
      <c r="J101" s="2"/>
      <c r="K101" s="1"/>
      <c r="L101" s="1"/>
      <c r="M101" s="277"/>
      <c r="N101" s="277"/>
      <c r="O101" s="1"/>
      <c r="P101" s="1"/>
      <c r="Q101" s="1"/>
      <c r="R101" s="1"/>
      <c r="S101" s="1"/>
      <c r="T101" s="1"/>
    </row>
  </sheetData>
  <mergeCells count="3">
    <mergeCell ref="B1:H1"/>
    <mergeCell ref="B2:H2"/>
    <mergeCell ref="B4:H4"/>
  </mergeCells>
  <conditionalFormatting sqref="O11:T27 S37:T59 S29:T30">
    <cfRule type="cellIs" dxfId="3" priority="3" operator="equal">
      <formula>FALSE</formula>
    </cfRule>
    <cfRule type="cellIs" dxfId="2" priority="4" operator="equal">
      <formula>FALSE</formula>
    </cfRule>
  </conditionalFormatting>
  <conditionalFormatting sqref="S31:T36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showGridLines="0" view="pageBreakPreview" topLeftCell="C6" zoomScaleNormal="100" zoomScaleSheetLayoutView="100" workbookViewId="0">
      <selection activeCell="F85" sqref="F85"/>
    </sheetView>
  </sheetViews>
  <sheetFormatPr defaultRowHeight="15" x14ac:dyDescent="0.25"/>
  <cols>
    <col min="1" max="1" width="9.140625" style="2" hidden="1" customWidth="1"/>
    <col min="2" max="2" width="86" style="70" customWidth="1"/>
    <col min="3" max="3" width="25" style="70" bestFit="1" customWidth="1"/>
    <col min="4" max="4" width="16.28515625" style="70" customWidth="1"/>
    <col min="5" max="7" width="15.42578125" style="70" customWidth="1"/>
    <col min="8" max="8" width="22" style="74" customWidth="1"/>
    <col min="9" max="9" width="15.140625" style="1" bestFit="1" customWidth="1"/>
    <col min="10" max="10" width="16.5703125" style="2" bestFit="1" customWidth="1"/>
    <col min="11" max="12" width="10.85546875" style="2" bestFit="1" customWidth="1"/>
    <col min="13" max="256" width="9.140625" style="2"/>
    <col min="257" max="257" width="0" style="2" hidden="1" customWidth="1"/>
    <col min="258" max="258" width="86" style="2" customWidth="1"/>
    <col min="259" max="259" width="25" style="2" bestFit="1" customWidth="1"/>
    <col min="260" max="260" width="16.28515625" style="2" customWidth="1"/>
    <col min="261" max="263" width="15.42578125" style="2" customWidth="1"/>
    <col min="264" max="264" width="22" style="2" customWidth="1"/>
    <col min="265" max="265" width="15.140625" style="2" bestFit="1" customWidth="1"/>
    <col min="266" max="266" width="16.5703125" style="2" bestFit="1" customWidth="1"/>
    <col min="267" max="268" width="10.85546875" style="2" bestFit="1" customWidth="1"/>
    <col min="269" max="512" width="9.140625" style="2"/>
    <col min="513" max="513" width="0" style="2" hidden="1" customWidth="1"/>
    <col min="514" max="514" width="86" style="2" customWidth="1"/>
    <col min="515" max="515" width="25" style="2" bestFit="1" customWidth="1"/>
    <col min="516" max="516" width="16.28515625" style="2" customWidth="1"/>
    <col min="517" max="519" width="15.42578125" style="2" customWidth="1"/>
    <col min="520" max="520" width="22" style="2" customWidth="1"/>
    <col min="521" max="521" width="15.140625" style="2" bestFit="1" customWidth="1"/>
    <col min="522" max="522" width="16.5703125" style="2" bestFit="1" customWidth="1"/>
    <col min="523" max="524" width="10.85546875" style="2" bestFit="1" customWidth="1"/>
    <col min="525" max="768" width="9.140625" style="2"/>
    <col min="769" max="769" width="0" style="2" hidden="1" customWidth="1"/>
    <col min="770" max="770" width="86" style="2" customWidth="1"/>
    <col min="771" max="771" width="25" style="2" bestFit="1" customWidth="1"/>
    <col min="772" max="772" width="16.28515625" style="2" customWidth="1"/>
    <col min="773" max="775" width="15.42578125" style="2" customWidth="1"/>
    <col min="776" max="776" width="22" style="2" customWidth="1"/>
    <col min="777" max="777" width="15.140625" style="2" bestFit="1" customWidth="1"/>
    <col min="778" max="778" width="16.5703125" style="2" bestFit="1" customWidth="1"/>
    <col min="779" max="780" width="10.85546875" style="2" bestFit="1" customWidth="1"/>
    <col min="781" max="1024" width="9.140625" style="2"/>
    <col min="1025" max="1025" width="0" style="2" hidden="1" customWidth="1"/>
    <col min="1026" max="1026" width="86" style="2" customWidth="1"/>
    <col min="1027" max="1027" width="25" style="2" bestFit="1" customWidth="1"/>
    <col min="1028" max="1028" width="16.28515625" style="2" customWidth="1"/>
    <col min="1029" max="1031" width="15.42578125" style="2" customWidth="1"/>
    <col min="1032" max="1032" width="22" style="2" customWidth="1"/>
    <col min="1033" max="1033" width="15.140625" style="2" bestFit="1" customWidth="1"/>
    <col min="1034" max="1034" width="16.5703125" style="2" bestFit="1" customWidth="1"/>
    <col min="1035" max="1036" width="10.85546875" style="2" bestFit="1" customWidth="1"/>
    <col min="1037" max="1280" width="9.140625" style="2"/>
    <col min="1281" max="1281" width="0" style="2" hidden="1" customWidth="1"/>
    <col min="1282" max="1282" width="86" style="2" customWidth="1"/>
    <col min="1283" max="1283" width="25" style="2" bestFit="1" customWidth="1"/>
    <col min="1284" max="1284" width="16.28515625" style="2" customWidth="1"/>
    <col min="1285" max="1287" width="15.42578125" style="2" customWidth="1"/>
    <col min="1288" max="1288" width="22" style="2" customWidth="1"/>
    <col min="1289" max="1289" width="15.140625" style="2" bestFit="1" customWidth="1"/>
    <col min="1290" max="1290" width="16.5703125" style="2" bestFit="1" customWidth="1"/>
    <col min="1291" max="1292" width="10.85546875" style="2" bestFit="1" customWidth="1"/>
    <col min="1293" max="1536" width="9.140625" style="2"/>
    <col min="1537" max="1537" width="0" style="2" hidden="1" customWidth="1"/>
    <col min="1538" max="1538" width="86" style="2" customWidth="1"/>
    <col min="1539" max="1539" width="25" style="2" bestFit="1" customWidth="1"/>
    <col min="1540" max="1540" width="16.28515625" style="2" customWidth="1"/>
    <col min="1541" max="1543" width="15.42578125" style="2" customWidth="1"/>
    <col min="1544" max="1544" width="22" style="2" customWidth="1"/>
    <col min="1545" max="1545" width="15.140625" style="2" bestFit="1" customWidth="1"/>
    <col min="1546" max="1546" width="16.5703125" style="2" bestFit="1" customWidth="1"/>
    <col min="1547" max="1548" width="10.85546875" style="2" bestFit="1" customWidth="1"/>
    <col min="1549" max="1792" width="9.140625" style="2"/>
    <col min="1793" max="1793" width="0" style="2" hidden="1" customWidth="1"/>
    <col min="1794" max="1794" width="86" style="2" customWidth="1"/>
    <col min="1795" max="1795" width="25" style="2" bestFit="1" customWidth="1"/>
    <col min="1796" max="1796" width="16.28515625" style="2" customWidth="1"/>
    <col min="1797" max="1799" width="15.42578125" style="2" customWidth="1"/>
    <col min="1800" max="1800" width="22" style="2" customWidth="1"/>
    <col min="1801" max="1801" width="15.140625" style="2" bestFit="1" customWidth="1"/>
    <col min="1802" max="1802" width="16.5703125" style="2" bestFit="1" customWidth="1"/>
    <col min="1803" max="1804" width="10.85546875" style="2" bestFit="1" customWidth="1"/>
    <col min="1805" max="2048" width="9.140625" style="2"/>
    <col min="2049" max="2049" width="0" style="2" hidden="1" customWidth="1"/>
    <col min="2050" max="2050" width="86" style="2" customWidth="1"/>
    <col min="2051" max="2051" width="25" style="2" bestFit="1" customWidth="1"/>
    <col min="2052" max="2052" width="16.28515625" style="2" customWidth="1"/>
    <col min="2053" max="2055" width="15.42578125" style="2" customWidth="1"/>
    <col min="2056" max="2056" width="22" style="2" customWidth="1"/>
    <col min="2057" max="2057" width="15.140625" style="2" bestFit="1" customWidth="1"/>
    <col min="2058" max="2058" width="16.5703125" style="2" bestFit="1" customWidth="1"/>
    <col min="2059" max="2060" width="10.85546875" style="2" bestFit="1" customWidth="1"/>
    <col min="2061" max="2304" width="9.140625" style="2"/>
    <col min="2305" max="2305" width="0" style="2" hidden="1" customWidth="1"/>
    <col min="2306" max="2306" width="86" style="2" customWidth="1"/>
    <col min="2307" max="2307" width="25" style="2" bestFit="1" customWidth="1"/>
    <col min="2308" max="2308" width="16.28515625" style="2" customWidth="1"/>
    <col min="2309" max="2311" width="15.42578125" style="2" customWidth="1"/>
    <col min="2312" max="2312" width="22" style="2" customWidth="1"/>
    <col min="2313" max="2313" width="15.140625" style="2" bestFit="1" customWidth="1"/>
    <col min="2314" max="2314" width="16.5703125" style="2" bestFit="1" customWidth="1"/>
    <col min="2315" max="2316" width="10.85546875" style="2" bestFit="1" customWidth="1"/>
    <col min="2317" max="2560" width="9.140625" style="2"/>
    <col min="2561" max="2561" width="0" style="2" hidden="1" customWidth="1"/>
    <col min="2562" max="2562" width="86" style="2" customWidth="1"/>
    <col min="2563" max="2563" width="25" style="2" bestFit="1" customWidth="1"/>
    <col min="2564" max="2564" width="16.28515625" style="2" customWidth="1"/>
    <col min="2565" max="2567" width="15.42578125" style="2" customWidth="1"/>
    <col min="2568" max="2568" width="22" style="2" customWidth="1"/>
    <col min="2569" max="2569" width="15.140625" style="2" bestFit="1" customWidth="1"/>
    <col min="2570" max="2570" width="16.5703125" style="2" bestFit="1" customWidth="1"/>
    <col min="2571" max="2572" width="10.85546875" style="2" bestFit="1" customWidth="1"/>
    <col min="2573" max="2816" width="9.140625" style="2"/>
    <col min="2817" max="2817" width="0" style="2" hidden="1" customWidth="1"/>
    <col min="2818" max="2818" width="86" style="2" customWidth="1"/>
    <col min="2819" max="2819" width="25" style="2" bestFit="1" customWidth="1"/>
    <col min="2820" max="2820" width="16.28515625" style="2" customWidth="1"/>
    <col min="2821" max="2823" width="15.42578125" style="2" customWidth="1"/>
    <col min="2824" max="2824" width="22" style="2" customWidth="1"/>
    <col min="2825" max="2825" width="15.140625" style="2" bestFit="1" customWidth="1"/>
    <col min="2826" max="2826" width="16.5703125" style="2" bestFit="1" customWidth="1"/>
    <col min="2827" max="2828" width="10.85546875" style="2" bestFit="1" customWidth="1"/>
    <col min="2829" max="3072" width="9.140625" style="2"/>
    <col min="3073" max="3073" width="0" style="2" hidden="1" customWidth="1"/>
    <col min="3074" max="3074" width="86" style="2" customWidth="1"/>
    <col min="3075" max="3075" width="25" style="2" bestFit="1" customWidth="1"/>
    <col min="3076" max="3076" width="16.28515625" style="2" customWidth="1"/>
    <col min="3077" max="3079" width="15.42578125" style="2" customWidth="1"/>
    <col min="3080" max="3080" width="22" style="2" customWidth="1"/>
    <col min="3081" max="3081" width="15.140625" style="2" bestFit="1" customWidth="1"/>
    <col min="3082" max="3082" width="16.5703125" style="2" bestFit="1" customWidth="1"/>
    <col min="3083" max="3084" width="10.85546875" style="2" bestFit="1" customWidth="1"/>
    <col min="3085" max="3328" width="9.140625" style="2"/>
    <col min="3329" max="3329" width="0" style="2" hidden="1" customWidth="1"/>
    <col min="3330" max="3330" width="86" style="2" customWidth="1"/>
    <col min="3331" max="3331" width="25" style="2" bestFit="1" customWidth="1"/>
    <col min="3332" max="3332" width="16.28515625" style="2" customWidth="1"/>
    <col min="3333" max="3335" width="15.42578125" style="2" customWidth="1"/>
    <col min="3336" max="3336" width="22" style="2" customWidth="1"/>
    <col min="3337" max="3337" width="15.140625" style="2" bestFit="1" customWidth="1"/>
    <col min="3338" max="3338" width="16.5703125" style="2" bestFit="1" customWidth="1"/>
    <col min="3339" max="3340" width="10.85546875" style="2" bestFit="1" customWidth="1"/>
    <col min="3341" max="3584" width="9.140625" style="2"/>
    <col min="3585" max="3585" width="0" style="2" hidden="1" customWidth="1"/>
    <col min="3586" max="3586" width="86" style="2" customWidth="1"/>
    <col min="3587" max="3587" width="25" style="2" bestFit="1" customWidth="1"/>
    <col min="3588" max="3588" width="16.28515625" style="2" customWidth="1"/>
    <col min="3589" max="3591" width="15.42578125" style="2" customWidth="1"/>
    <col min="3592" max="3592" width="22" style="2" customWidth="1"/>
    <col min="3593" max="3593" width="15.140625" style="2" bestFit="1" customWidth="1"/>
    <col min="3594" max="3594" width="16.5703125" style="2" bestFit="1" customWidth="1"/>
    <col min="3595" max="3596" width="10.85546875" style="2" bestFit="1" customWidth="1"/>
    <col min="3597" max="3840" width="9.140625" style="2"/>
    <col min="3841" max="3841" width="0" style="2" hidden="1" customWidth="1"/>
    <col min="3842" max="3842" width="86" style="2" customWidth="1"/>
    <col min="3843" max="3843" width="25" style="2" bestFit="1" customWidth="1"/>
    <col min="3844" max="3844" width="16.28515625" style="2" customWidth="1"/>
    <col min="3845" max="3847" width="15.42578125" style="2" customWidth="1"/>
    <col min="3848" max="3848" width="22" style="2" customWidth="1"/>
    <col min="3849" max="3849" width="15.140625" style="2" bestFit="1" customWidth="1"/>
    <col min="3850" max="3850" width="16.5703125" style="2" bestFit="1" customWidth="1"/>
    <col min="3851" max="3852" width="10.85546875" style="2" bestFit="1" customWidth="1"/>
    <col min="3853" max="4096" width="9.140625" style="2"/>
    <col min="4097" max="4097" width="0" style="2" hidden="1" customWidth="1"/>
    <col min="4098" max="4098" width="86" style="2" customWidth="1"/>
    <col min="4099" max="4099" width="25" style="2" bestFit="1" customWidth="1"/>
    <col min="4100" max="4100" width="16.28515625" style="2" customWidth="1"/>
    <col min="4101" max="4103" width="15.42578125" style="2" customWidth="1"/>
    <col min="4104" max="4104" width="22" style="2" customWidth="1"/>
    <col min="4105" max="4105" width="15.140625" style="2" bestFit="1" customWidth="1"/>
    <col min="4106" max="4106" width="16.5703125" style="2" bestFit="1" customWidth="1"/>
    <col min="4107" max="4108" width="10.85546875" style="2" bestFit="1" customWidth="1"/>
    <col min="4109" max="4352" width="9.140625" style="2"/>
    <col min="4353" max="4353" width="0" style="2" hidden="1" customWidth="1"/>
    <col min="4354" max="4354" width="86" style="2" customWidth="1"/>
    <col min="4355" max="4355" width="25" style="2" bestFit="1" customWidth="1"/>
    <col min="4356" max="4356" width="16.28515625" style="2" customWidth="1"/>
    <col min="4357" max="4359" width="15.42578125" style="2" customWidth="1"/>
    <col min="4360" max="4360" width="22" style="2" customWidth="1"/>
    <col min="4361" max="4361" width="15.140625" style="2" bestFit="1" customWidth="1"/>
    <col min="4362" max="4362" width="16.5703125" style="2" bestFit="1" customWidth="1"/>
    <col min="4363" max="4364" width="10.85546875" style="2" bestFit="1" customWidth="1"/>
    <col min="4365" max="4608" width="9.140625" style="2"/>
    <col min="4609" max="4609" width="0" style="2" hidden="1" customWidth="1"/>
    <col min="4610" max="4610" width="86" style="2" customWidth="1"/>
    <col min="4611" max="4611" width="25" style="2" bestFit="1" customWidth="1"/>
    <col min="4612" max="4612" width="16.28515625" style="2" customWidth="1"/>
    <col min="4613" max="4615" width="15.42578125" style="2" customWidth="1"/>
    <col min="4616" max="4616" width="22" style="2" customWidth="1"/>
    <col min="4617" max="4617" width="15.140625" style="2" bestFit="1" customWidth="1"/>
    <col min="4618" max="4618" width="16.5703125" style="2" bestFit="1" customWidth="1"/>
    <col min="4619" max="4620" width="10.85546875" style="2" bestFit="1" customWidth="1"/>
    <col min="4621" max="4864" width="9.140625" style="2"/>
    <col min="4865" max="4865" width="0" style="2" hidden="1" customWidth="1"/>
    <col min="4866" max="4866" width="86" style="2" customWidth="1"/>
    <col min="4867" max="4867" width="25" style="2" bestFit="1" customWidth="1"/>
    <col min="4868" max="4868" width="16.28515625" style="2" customWidth="1"/>
    <col min="4869" max="4871" width="15.42578125" style="2" customWidth="1"/>
    <col min="4872" max="4872" width="22" style="2" customWidth="1"/>
    <col min="4873" max="4873" width="15.140625" style="2" bestFit="1" customWidth="1"/>
    <col min="4874" max="4874" width="16.5703125" style="2" bestFit="1" customWidth="1"/>
    <col min="4875" max="4876" width="10.85546875" style="2" bestFit="1" customWidth="1"/>
    <col min="4877" max="5120" width="9.140625" style="2"/>
    <col min="5121" max="5121" width="0" style="2" hidden="1" customWidth="1"/>
    <col min="5122" max="5122" width="86" style="2" customWidth="1"/>
    <col min="5123" max="5123" width="25" style="2" bestFit="1" customWidth="1"/>
    <col min="5124" max="5124" width="16.28515625" style="2" customWidth="1"/>
    <col min="5125" max="5127" width="15.42578125" style="2" customWidth="1"/>
    <col min="5128" max="5128" width="22" style="2" customWidth="1"/>
    <col min="5129" max="5129" width="15.140625" style="2" bestFit="1" customWidth="1"/>
    <col min="5130" max="5130" width="16.5703125" style="2" bestFit="1" customWidth="1"/>
    <col min="5131" max="5132" width="10.85546875" style="2" bestFit="1" customWidth="1"/>
    <col min="5133" max="5376" width="9.140625" style="2"/>
    <col min="5377" max="5377" width="0" style="2" hidden="1" customWidth="1"/>
    <col min="5378" max="5378" width="86" style="2" customWidth="1"/>
    <col min="5379" max="5379" width="25" style="2" bestFit="1" customWidth="1"/>
    <col min="5380" max="5380" width="16.28515625" style="2" customWidth="1"/>
    <col min="5381" max="5383" width="15.42578125" style="2" customWidth="1"/>
    <col min="5384" max="5384" width="22" style="2" customWidth="1"/>
    <col min="5385" max="5385" width="15.140625" style="2" bestFit="1" customWidth="1"/>
    <col min="5386" max="5386" width="16.5703125" style="2" bestFit="1" customWidth="1"/>
    <col min="5387" max="5388" width="10.85546875" style="2" bestFit="1" customWidth="1"/>
    <col min="5389" max="5632" width="9.140625" style="2"/>
    <col min="5633" max="5633" width="0" style="2" hidden="1" customWidth="1"/>
    <col min="5634" max="5634" width="86" style="2" customWidth="1"/>
    <col min="5635" max="5635" width="25" style="2" bestFit="1" customWidth="1"/>
    <col min="5636" max="5636" width="16.28515625" style="2" customWidth="1"/>
    <col min="5637" max="5639" width="15.42578125" style="2" customWidth="1"/>
    <col min="5640" max="5640" width="22" style="2" customWidth="1"/>
    <col min="5641" max="5641" width="15.140625" style="2" bestFit="1" customWidth="1"/>
    <col min="5642" max="5642" width="16.5703125" style="2" bestFit="1" customWidth="1"/>
    <col min="5643" max="5644" width="10.85546875" style="2" bestFit="1" customWidth="1"/>
    <col min="5645" max="5888" width="9.140625" style="2"/>
    <col min="5889" max="5889" width="0" style="2" hidden="1" customWidth="1"/>
    <col min="5890" max="5890" width="86" style="2" customWidth="1"/>
    <col min="5891" max="5891" width="25" style="2" bestFit="1" customWidth="1"/>
    <col min="5892" max="5892" width="16.28515625" style="2" customWidth="1"/>
    <col min="5893" max="5895" width="15.42578125" style="2" customWidth="1"/>
    <col min="5896" max="5896" width="22" style="2" customWidth="1"/>
    <col min="5897" max="5897" width="15.140625" style="2" bestFit="1" customWidth="1"/>
    <col min="5898" max="5898" width="16.5703125" style="2" bestFit="1" customWidth="1"/>
    <col min="5899" max="5900" width="10.85546875" style="2" bestFit="1" customWidth="1"/>
    <col min="5901" max="6144" width="9.140625" style="2"/>
    <col min="6145" max="6145" width="0" style="2" hidden="1" customWidth="1"/>
    <col min="6146" max="6146" width="86" style="2" customWidth="1"/>
    <col min="6147" max="6147" width="25" style="2" bestFit="1" customWidth="1"/>
    <col min="6148" max="6148" width="16.28515625" style="2" customWidth="1"/>
    <col min="6149" max="6151" width="15.42578125" style="2" customWidth="1"/>
    <col min="6152" max="6152" width="22" style="2" customWidth="1"/>
    <col min="6153" max="6153" width="15.140625" style="2" bestFit="1" customWidth="1"/>
    <col min="6154" max="6154" width="16.5703125" style="2" bestFit="1" customWidth="1"/>
    <col min="6155" max="6156" width="10.85546875" style="2" bestFit="1" customWidth="1"/>
    <col min="6157" max="6400" width="9.140625" style="2"/>
    <col min="6401" max="6401" width="0" style="2" hidden="1" customWidth="1"/>
    <col min="6402" max="6402" width="86" style="2" customWidth="1"/>
    <col min="6403" max="6403" width="25" style="2" bestFit="1" customWidth="1"/>
    <col min="6404" max="6404" width="16.28515625" style="2" customWidth="1"/>
    <col min="6405" max="6407" width="15.42578125" style="2" customWidth="1"/>
    <col min="6408" max="6408" width="22" style="2" customWidth="1"/>
    <col min="6409" max="6409" width="15.140625" style="2" bestFit="1" customWidth="1"/>
    <col min="6410" max="6410" width="16.5703125" style="2" bestFit="1" customWidth="1"/>
    <col min="6411" max="6412" width="10.85546875" style="2" bestFit="1" customWidth="1"/>
    <col min="6413" max="6656" width="9.140625" style="2"/>
    <col min="6657" max="6657" width="0" style="2" hidden="1" customWidth="1"/>
    <col min="6658" max="6658" width="86" style="2" customWidth="1"/>
    <col min="6659" max="6659" width="25" style="2" bestFit="1" customWidth="1"/>
    <col min="6660" max="6660" width="16.28515625" style="2" customWidth="1"/>
    <col min="6661" max="6663" width="15.42578125" style="2" customWidth="1"/>
    <col min="6664" max="6664" width="22" style="2" customWidth="1"/>
    <col min="6665" max="6665" width="15.140625" style="2" bestFit="1" customWidth="1"/>
    <col min="6666" max="6666" width="16.5703125" style="2" bestFit="1" customWidth="1"/>
    <col min="6667" max="6668" width="10.85546875" style="2" bestFit="1" customWidth="1"/>
    <col min="6669" max="6912" width="9.140625" style="2"/>
    <col min="6913" max="6913" width="0" style="2" hidden="1" customWidth="1"/>
    <col min="6914" max="6914" width="86" style="2" customWidth="1"/>
    <col min="6915" max="6915" width="25" style="2" bestFit="1" customWidth="1"/>
    <col min="6916" max="6916" width="16.28515625" style="2" customWidth="1"/>
    <col min="6917" max="6919" width="15.42578125" style="2" customWidth="1"/>
    <col min="6920" max="6920" width="22" style="2" customWidth="1"/>
    <col min="6921" max="6921" width="15.140625" style="2" bestFit="1" customWidth="1"/>
    <col min="6922" max="6922" width="16.5703125" style="2" bestFit="1" customWidth="1"/>
    <col min="6923" max="6924" width="10.85546875" style="2" bestFit="1" customWidth="1"/>
    <col min="6925" max="7168" width="9.140625" style="2"/>
    <col min="7169" max="7169" width="0" style="2" hidden="1" customWidth="1"/>
    <col min="7170" max="7170" width="86" style="2" customWidth="1"/>
    <col min="7171" max="7171" width="25" style="2" bestFit="1" customWidth="1"/>
    <col min="7172" max="7172" width="16.28515625" style="2" customWidth="1"/>
    <col min="7173" max="7175" width="15.42578125" style="2" customWidth="1"/>
    <col min="7176" max="7176" width="22" style="2" customWidth="1"/>
    <col min="7177" max="7177" width="15.140625" style="2" bestFit="1" customWidth="1"/>
    <col min="7178" max="7178" width="16.5703125" style="2" bestFit="1" customWidth="1"/>
    <col min="7179" max="7180" width="10.85546875" style="2" bestFit="1" customWidth="1"/>
    <col min="7181" max="7424" width="9.140625" style="2"/>
    <col min="7425" max="7425" width="0" style="2" hidden="1" customWidth="1"/>
    <col min="7426" max="7426" width="86" style="2" customWidth="1"/>
    <col min="7427" max="7427" width="25" style="2" bestFit="1" customWidth="1"/>
    <col min="7428" max="7428" width="16.28515625" style="2" customWidth="1"/>
    <col min="7429" max="7431" width="15.42578125" style="2" customWidth="1"/>
    <col min="7432" max="7432" width="22" style="2" customWidth="1"/>
    <col min="7433" max="7433" width="15.140625" style="2" bestFit="1" customWidth="1"/>
    <col min="7434" max="7434" width="16.5703125" style="2" bestFit="1" customWidth="1"/>
    <col min="7435" max="7436" width="10.85546875" style="2" bestFit="1" customWidth="1"/>
    <col min="7437" max="7680" width="9.140625" style="2"/>
    <col min="7681" max="7681" width="0" style="2" hidden="1" customWidth="1"/>
    <col min="7682" max="7682" width="86" style="2" customWidth="1"/>
    <col min="7683" max="7683" width="25" style="2" bestFit="1" customWidth="1"/>
    <col min="7684" max="7684" width="16.28515625" style="2" customWidth="1"/>
    <col min="7685" max="7687" width="15.42578125" style="2" customWidth="1"/>
    <col min="7688" max="7688" width="22" style="2" customWidth="1"/>
    <col min="7689" max="7689" width="15.140625" style="2" bestFit="1" customWidth="1"/>
    <col min="7690" max="7690" width="16.5703125" style="2" bestFit="1" customWidth="1"/>
    <col min="7691" max="7692" width="10.85546875" style="2" bestFit="1" customWidth="1"/>
    <col min="7693" max="7936" width="9.140625" style="2"/>
    <col min="7937" max="7937" width="0" style="2" hidden="1" customWidth="1"/>
    <col min="7938" max="7938" width="86" style="2" customWidth="1"/>
    <col min="7939" max="7939" width="25" style="2" bestFit="1" customWidth="1"/>
    <col min="7940" max="7940" width="16.28515625" style="2" customWidth="1"/>
    <col min="7941" max="7943" width="15.42578125" style="2" customWidth="1"/>
    <col min="7944" max="7944" width="22" style="2" customWidth="1"/>
    <col min="7945" max="7945" width="15.140625" style="2" bestFit="1" customWidth="1"/>
    <col min="7946" max="7946" width="16.5703125" style="2" bestFit="1" customWidth="1"/>
    <col min="7947" max="7948" width="10.85546875" style="2" bestFit="1" customWidth="1"/>
    <col min="7949" max="8192" width="9.140625" style="2"/>
    <col min="8193" max="8193" width="0" style="2" hidden="1" customWidth="1"/>
    <col min="8194" max="8194" width="86" style="2" customWidth="1"/>
    <col min="8195" max="8195" width="25" style="2" bestFit="1" customWidth="1"/>
    <col min="8196" max="8196" width="16.28515625" style="2" customWidth="1"/>
    <col min="8197" max="8199" width="15.42578125" style="2" customWidth="1"/>
    <col min="8200" max="8200" width="22" style="2" customWidth="1"/>
    <col min="8201" max="8201" width="15.140625" style="2" bestFit="1" customWidth="1"/>
    <col min="8202" max="8202" width="16.5703125" style="2" bestFit="1" customWidth="1"/>
    <col min="8203" max="8204" width="10.85546875" style="2" bestFit="1" customWidth="1"/>
    <col min="8205" max="8448" width="9.140625" style="2"/>
    <col min="8449" max="8449" width="0" style="2" hidden="1" customWidth="1"/>
    <col min="8450" max="8450" width="86" style="2" customWidth="1"/>
    <col min="8451" max="8451" width="25" style="2" bestFit="1" customWidth="1"/>
    <col min="8452" max="8452" width="16.28515625" style="2" customWidth="1"/>
    <col min="8453" max="8455" width="15.42578125" style="2" customWidth="1"/>
    <col min="8456" max="8456" width="22" style="2" customWidth="1"/>
    <col min="8457" max="8457" width="15.140625" style="2" bestFit="1" customWidth="1"/>
    <col min="8458" max="8458" width="16.5703125" style="2" bestFit="1" customWidth="1"/>
    <col min="8459" max="8460" width="10.85546875" style="2" bestFit="1" customWidth="1"/>
    <col min="8461" max="8704" width="9.140625" style="2"/>
    <col min="8705" max="8705" width="0" style="2" hidden="1" customWidth="1"/>
    <col min="8706" max="8706" width="86" style="2" customWidth="1"/>
    <col min="8707" max="8707" width="25" style="2" bestFit="1" customWidth="1"/>
    <col min="8708" max="8708" width="16.28515625" style="2" customWidth="1"/>
    <col min="8709" max="8711" width="15.42578125" style="2" customWidth="1"/>
    <col min="8712" max="8712" width="22" style="2" customWidth="1"/>
    <col min="8713" max="8713" width="15.140625" style="2" bestFit="1" customWidth="1"/>
    <col min="8714" max="8714" width="16.5703125" style="2" bestFit="1" customWidth="1"/>
    <col min="8715" max="8716" width="10.85546875" style="2" bestFit="1" customWidth="1"/>
    <col min="8717" max="8960" width="9.140625" style="2"/>
    <col min="8961" max="8961" width="0" style="2" hidden="1" customWidth="1"/>
    <col min="8962" max="8962" width="86" style="2" customWidth="1"/>
    <col min="8963" max="8963" width="25" style="2" bestFit="1" customWidth="1"/>
    <col min="8964" max="8964" width="16.28515625" style="2" customWidth="1"/>
    <col min="8965" max="8967" width="15.42578125" style="2" customWidth="1"/>
    <col min="8968" max="8968" width="22" style="2" customWidth="1"/>
    <col min="8969" max="8969" width="15.140625" style="2" bestFit="1" customWidth="1"/>
    <col min="8970" max="8970" width="16.5703125" style="2" bestFit="1" customWidth="1"/>
    <col min="8971" max="8972" width="10.85546875" style="2" bestFit="1" customWidth="1"/>
    <col min="8973" max="9216" width="9.140625" style="2"/>
    <col min="9217" max="9217" width="0" style="2" hidden="1" customWidth="1"/>
    <col min="9218" max="9218" width="86" style="2" customWidth="1"/>
    <col min="9219" max="9219" width="25" style="2" bestFit="1" customWidth="1"/>
    <col min="9220" max="9220" width="16.28515625" style="2" customWidth="1"/>
    <col min="9221" max="9223" width="15.42578125" style="2" customWidth="1"/>
    <col min="9224" max="9224" width="22" style="2" customWidth="1"/>
    <col min="9225" max="9225" width="15.140625" style="2" bestFit="1" customWidth="1"/>
    <col min="9226" max="9226" width="16.5703125" style="2" bestFit="1" customWidth="1"/>
    <col min="9227" max="9228" width="10.85546875" style="2" bestFit="1" customWidth="1"/>
    <col min="9229" max="9472" width="9.140625" style="2"/>
    <col min="9473" max="9473" width="0" style="2" hidden="1" customWidth="1"/>
    <col min="9474" max="9474" width="86" style="2" customWidth="1"/>
    <col min="9475" max="9475" width="25" style="2" bestFit="1" customWidth="1"/>
    <col min="9476" max="9476" width="16.28515625" style="2" customWidth="1"/>
    <col min="9477" max="9479" width="15.42578125" style="2" customWidth="1"/>
    <col min="9480" max="9480" width="22" style="2" customWidth="1"/>
    <col min="9481" max="9481" width="15.140625" style="2" bestFit="1" customWidth="1"/>
    <col min="9482" max="9482" width="16.5703125" style="2" bestFit="1" customWidth="1"/>
    <col min="9483" max="9484" width="10.85546875" style="2" bestFit="1" customWidth="1"/>
    <col min="9485" max="9728" width="9.140625" style="2"/>
    <col min="9729" max="9729" width="0" style="2" hidden="1" customWidth="1"/>
    <col min="9730" max="9730" width="86" style="2" customWidth="1"/>
    <col min="9731" max="9731" width="25" style="2" bestFit="1" customWidth="1"/>
    <col min="9732" max="9732" width="16.28515625" style="2" customWidth="1"/>
    <col min="9733" max="9735" width="15.42578125" style="2" customWidth="1"/>
    <col min="9736" max="9736" width="22" style="2" customWidth="1"/>
    <col min="9737" max="9737" width="15.140625" style="2" bestFit="1" customWidth="1"/>
    <col min="9738" max="9738" width="16.5703125" style="2" bestFit="1" customWidth="1"/>
    <col min="9739" max="9740" width="10.85546875" style="2" bestFit="1" customWidth="1"/>
    <col min="9741" max="9984" width="9.140625" style="2"/>
    <col min="9985" max="9985" width="0" style="2" hidden="1" customWidth="1"/>
    <col min="9986" max="9986" width="86" style="2" customWidth="1"/>
    <col min="9987" max="9987" width="25" style="2" bestFit="1" customWidth="1"/>
    <col min="9988" max="9988" width="16.28515625" style="2" customWidth="1"/>
    <col min="9989" max="9991" width="15.42578125" style="2" customWidth="1"/>
    <col min="9992" max="9992" width="22" style="2" customWidth="1"/>
    <col min="9993" max="9993" width="15.140625" style="2" bestFit="1" customWidth="1"/>
    <col min="9994" max="9994" width="16.5703125" style="2" bestFit="1" customWidth="1"/>
    <col min="9995" max="9996" width="10.85546875" style="2" bestFit="1" customWidth="1"/>
    <col min="9997" max="10240" width="9.140625" style="2"/>
    <col min="10241" max="10241" width="0" style="2" hidden="1" customWidth="1"/>
    <col min="10242" max="10242" width="86" style="2" customWidth="1"/>
    <col min="10243" max="10243" width="25" style="2" bestFit="1" customWidth="1"/>
    <col min="10244" max="10244" width="16.28515625" style="2" customWidth="1"/>
    <col min="10245" max="10247" width="15.42578125" style="2" customWidth="1"/>
    <col min="10248" max="10248" width="22" style="2" customWidth="1"/>
    <col min="10249" max="10249" width="15.140625" style="2" bestFit="1" customWidth="1"/>
    <col min="10250" max="10250" width="16.5703125" style="2" bestFit="1" customWidth="1"/>
    <col min="10251" max="10252" width="10.85546875" style="2" bestFit="1" customWidth="1"/>
    <col min="10253" max="10496" width="9.140625" style="2"/>
    <col min="10497" max="10497" width="0" style="2" hidden="1" customWidth="1"/>
    <col min="10498" max="10498" width="86" style="2" customWidth="1"/>
    <col min="10499" max="10499" width="25" style="2" bestFit="1" customWidth="1"/>
    <col min="10500" max="10500" width="16.28515625" style="2" customWidth="1"/>
    <col min="10501" max="10503" width="15.42578125" style="2" customWidth="1"/>
    <col min="10504" max="10504" width="22" style="2" customWidth="1"/>
    <col min="10505" max="10505" width="15.140625" style="2" bestFit="1" customWidth="1"/>
    <col min="10506" max="10506" width="16.5703125" style="2" bestFit="1" customWidth="1"/>
    <col min="10507" max="10508" width="10.85546875" style="2" bestFit="1" customWidth="1"/>
    <col min="10509" max="10752" width="9.140625" style="2"/>
    <col min="10753" max="10753" width="0" style="2" hidden="1" customWidth="1"/>
    <col min="10754" max="10754" width="86" style="2" customWidth="1"/>
    <col min="10755" max="10755" width="25" style="2" bestFit="1" customWidth="1"/>
    <col min="10756" max="10756" width="16.28515625" style="2" customWidth="1"/>
    <col min="10757" max="10759" width="15.42578125" style="2" customWidth="1"/>
    <col min="10760" max="10760" width="22" style="2" customWidth="1"/>
    <col min="10761" max="10761" width="15.140625" style="2" bestFit="1" customWidth="1"/>
    <col min="10762" max="10762" width="16.5703125" style="2" bestFit="1" customWidth="1"/>
    <col min="10763" max="10764" width="10.85546875" style="2" bestFit="1" customWidth="1"/>
    <col min="10765" max="11008" width="9.140625" style="2"/>
    <col min="11009" max="11009" width="0" style="2" hidden="1" customWidth="1"/>
    <col min="11010" max="11010" width="86" style="2" customWidth="1"/>
    <col min="11011" max="11011" width="25" style="2" bestFit="1" customWidth="1"/>
    <col min="11012" max="11012" width="16.28515625" style="2" customWidth="1"/>
    <col min="11013" max="11015" width="15.42578125" style="2" customWidth="1"/>
    <col min="11016" max="11016" width="22" style="2" customWidth="1"/>
    <col min="11017" max="11017" width="15.140625" style="2" bestFit="1" customWidth="1"/>
    <col min="11018" max="11018" width="16.5703125" style="2" bestFit="1" customWidth="1"/>
    <col min="11019" max="11020" width="10.85546875" style="2" bestFit="1" customWidth="1"/>
    <col min="11021" max="11264" width="9.140625" style="2"/>
    <col min="11265" max="11265" width="0" style="2" hidden="1" customWidth="1"/>
    <col min="11266" max="11266" width="86" style="2" customWidth="1"/>
    <col min="11267" max="11267" width="25" style="2" bestFit="1" customWidth="1"/>
    <col min="11268" max="11268" width="16.28515625" style="2" customWidth="1"/>
    <col min="11269" max="11271" width="15.42578125" style="2" customWidth="1"/>
    <col min="11272" max="11272" width="22" style="2" customWidth="1"/>
    <col min="11273" max="11273" width="15.140625" style="2" bestFit="1" customWidth="1"/>
    <col min="11274" max="11274" width="16.5703125" style="2" bestFit="1" customWidth="1"/>
    <col min="11275" max="11276" width="10.85546875" style="2" bestFit="1" customWidth="1"/>
    <col min="11277" max="11520" width="9.140625" style="2"/>
    <col min="11521" max="11521" width="0" style="2" hidden="1" customWidth="1"/>
    <col min="11522" max="11522" width="86" style="2" customWidth="1"/>
    <col min="11523" max="11523" width="25" style="2" bestFit="1" customWidth="1"/>
    <col min="11524" max="11524" width="16.28515625" style="2" customWidth="1"/>
    <col min="11525" max="11527" width="15.42578125" style="2" customWidth="1"/>
    <col min="11528" max="11528" width="22" style="2" customWidth="1"/>
    <col min="11529" max="11529" width="15.140625" style="2" bestFit="1" customWidth="1"/>
    <col min="11530" max="11530" width="16.5703125" style="2" bestFit="1" customWidth="1"/>
    <col min="11531" max="11532" width="10.85546875" style="2" bestFit="1" customWidth="1"/>
    <col min="11533" max="11776" width="9.140625" style="2"/>
    <col min="11777" max="11777" width="0" style="2" hidden="1" customWidth="1"/>
    <col min="11778" max="11778" width="86" style="2" customWidth="1"/>
    <col min="11779" max="11779" width="25" style="2" bestFit="1" customWidth="1"/>
    <col min="11780" max="11780" width="16.28515625" style="2" customWidth="1"/>
    <col min="11781" max="11783" width="15.42578125" style="2" customWidth="1"/>
    <col min="11784" max="11784" width="22" style="2" customWidth="1"/>
    <col min="11785" max="11785" width="15.140625" style="2" bestFit="1" customWidth="1"/>
    <col min="11786" max="11786" width="16.5703125" style="2" bestFit="1" customWidth="1"/>
    <col min="11787" max="11788" width="10.85546875" style="2" bestFit="1" customWidth="1"/>
    <col min="11789" max="12032" width="9.140625" style="2"/>
    <col min="12033" max="12033" width="0" style="2" hidden="1" customWidth="1"/>
    <col min="12034" max="12034" width="86" style="2" customWidth="1"/>
    <col min="12035" max="12035" width="25" style="2" bestFit="1" customWidth="1"/>
    <col min="12036" max="12036" width="16.28515625" style="2" customWidth="1"/>
    <col min="12037" max="12039" width="15.42578125" style="2" customWidth="1"/>
    <col min="12040" max="12040" width="22" style="2" customWidth="1"/>
    <col min="12041" max="12041" width="15.140625" style="2" bestFit="1" customWidth="1"/>
    <col min="12042" max="12042" width="16.5703125" style="2" bestFit="1" customWidth="1"/>
    <col min="12043" max="12044" width="10.85546875" style="2" bestFit="1" customWidth="1"/>
    <col min="12045" max="12288" width="9.140625" style="2"/>
    <col min="12289" max="12289" width="0" style="2" hidden="1" customWidth="1"/>
    <col min="12290" max="12290" width="86" style="2" customWidth="1"/>
    <col min="12291" max="12291" width="25" style="2" bestFit="1" customWidth="1"/>
    <col min="12292" max="12292" width="16.28515625" style="2" customWidth="1"/>
    <col min="12293" max="12295" width="15.42578125" style="2" customWidth="1"/>
    <col min="12296" max="12296" width="22" style="2" customWidth="1"/>
    <col min="12297" max="12297" width="15.140625" style="2" bestFit="1" customWidth="1"/>
    <col min="12298" max="12298" width="16.5703125" style="2" bestFit="1" customWidth="1"/>
    <col min="12299" max="12300" width="10.85546875" style="2" bestFit="1" customWidth="1"/>
    <col min="12301" max="12544" width="9.140625" style="2"/>
    <col min="12545" max="12545" width="0" style="2" hidden="1" customWidth="1"/>
    <col min="12546" max="12546" width="86" style="2" customWidth="1"/>
    <col min="12547" max="12547" width="25" style="2" bestFit="1" customWidth="1"/>
    <col min="12548" max="12548" width="16.28515625" style="2" customWidth="1"/>
    <col min="12549" max="12551" width="15.42578125" style="2" customWidth="1"/>
    <col min="12552" max="12552" width="22" style="2" customWidth="1"/>
    <col min="12553" max="12553" width="15.140625" style="2" bestFit="1" customWidth="1"/>
    <col min="12554" max="12554" width="16.5703125" style="2" bestFit="1" customWidth="1"/>
    <col min="12555" max="12556" width="10.85546875" style="2" bestFit="1" customWidth="1"/>
    <col min="12557" max="12800" width="9.140625" style="2"/>
    <col min="12801" max="12801" width="0" style="2" hidden="1" customWidth="1"/>
    <col min="12802" max="12802" width="86" style="2" customWidth="1"/>
    <col min="12803" max="12803" width="25" style="2" bestFit="1" customWidth="1"/>
    <col min="12804" max="12804" width="16.28515625" style="2" customWidth="1"/>
    <col min="12805" max="12807" width="15.42578125" style="2" customWidth="1"/>
    <col min="12808" max="12808" width="22" style="2" customWidth="1"/>
    <col min="12809" max="12809" width="15.140625" style="2" bestFit="1" customWidth="1"/>
    <col min="12810" max="12810" width="16.5703125" style="2" bestFit="1" customWidth="1"/>
    <col min="12811" max="12812" width="10.85546875" style="2" bestFit="1" customWidth="1"/>
    <col min="12813" max="13056" width="9.140625" style="2"/>
    <col min="13057" max="13057" width="0" style="2" hidden="1" customWidth="1"/>
    <col min="13058" max="13058" width="86" style="2" customWidth="1"/>
    <col min="13059" max="13059" width="25" style="2" bestFit="1" customWidth="1"/>
    <col min="13060" max="13060" width="16.28515625" style="2" customWidth="1"/>
    <col min="13061" max="13063" width="15.42578125" style="2" customWidth="1"/>
    <col min="13064" max="13064" width="22" style="2" customWidth="1"/>
    <col min="13065" max="13065" width="15.140625" style="2" bestFit="1" customWidth="1"/>
    <col min="13066" max="13066" width="16.5703125" style="2" bestFit="1" customWidth="1"/>
    <col min="13067" max="13068" width="10.85546875" style="2" bestFit="1" customWidth="1"/>
    <col min="13069" max="13312" width="9.140625" style="2"/>
    <col min="13313" max="13313" width="0" style="2" hidden="1" customWidth="1"/>
    <col min="13314" max="13314" width="86" style="2" customWidth="1"/>
    <col min="13315" max="13315" width="25" style="2" bestFit="1" customWidth="1"/>
    <col min="13316" max="13316" width="16.28515625" style="2" customWidth="1"/>
    <col min="13317" max="13319" width="15.42578125" style="2" customWidth="1"/>
    <col min="13320" max="13320" width="22" style="2" customWidth="1"/>
    <col min="13321" max="13321" width="15.140625" style="2" bestFit="1" customWidth="1"/>
    <col min="13322" max="13322" width="16.5703125" style="2" bestFit="1" customWidth="1"/>
    <col min="13323" max="13324" width="10.85546875" style="2" bestFit="1" customWidth="1"/>
    <col min="13325" max="13568" width="9.140625" style="2"/>
    <col min="13569" max="13569" width="0" style="2" hidden="1" customWidth="1"/>
    <col min="13570" max="13570" width="86" style="2" customWidth="1"/>
    <col min="13571" max="13571" width="25" style="2" bestFit="1" customWidth="1"/>
    <col min="13572" max="13572" width="16.28515625" style="2" customWidth="1"/>
    <col min="13573" max="13575" width="15.42578125" style="2" customWidth="1"/>
    <col min="13576" max="13576" width="22" style="2" customWidth="1"/>
    <col min="13577" max="13577" width="15.140625" style="2" bestFit="1" customWidth="1"/>
    <col min="13578" max="13578" width="16.5703125" style="2" bestFit="1" customWidth="1"/>
    <col min="13579" max="13580" width="10.85546875" style="2" bestFit="1" customWidth="1"/>
    <col min="13581" max="13824" width="9.140625" style="2"/>
    <col min="13825" max="13825" width="0" style="2" hidden="1" customWidth="1"/>
    <col min="13826" max="13826" width="86" style="2" customWidth="1"/>
    <col min="13827" max="13827" width="25" style="2" bestFit="1" customWidth="1"/>
    <col min="13828" max="13828" width="16.28515625" style="2" customWidth="1"/>
    <col min="13829" max="13831" width="15.42578125" style="2" customWidth="1"/>
    <col min="13832" max="13832" width="22" style="2" customWidth="1"/>
    <col min="13833" max="13833" width="15.140625" style="2" bestFit="1" customWidth="1"/>
    <col min="13834" max="13834" width="16.5703125" style="2" bestFit="1" customWidth="1"/>
    <col min="13835" max="13836" width="10.85546875" style="2" bestFit="1" customWidth="1"/>
    <col min="13837" max="14080" width="9.140625" style="2"/>
    <col min="14081" max="14081" width="0" style="2" hidden="1" customWidth="1"/>
    <col min="14082" max="14082" width="86" style="2" customWidth="1"/>
    <col min="14083" max="14083" width="25" style="2" bestFit="1" customWidth="1"/>
    <col min="14084" max="14084" width="16.28515625" style="2" customWidth="1"/>
    <col min="14085" max="14087" width="15.42578125" style="2" customWidth="1"/>
    <col min="14088" max="14088" width="22" style="2" customWidth="1"/>
    <col min="14089" max="14089" width="15.140625" style="2" bestFit="1" customWidth="1"/>
    <col min="14090" max="14090" width="16.5703125" style="2" bestFit="1" customWidth="1"/>
    <col min="14091" max="14092" width="10.85546875" style="2" bestFit="1" customWidth="1"/>
    <col min="14093" max="14336" width="9.140625" style="2"/>
    <col min="14337" max="14337" width="0" style="2" hidden="1" customWidth="1"/>
    <col min="14338" max="14338" width="86" style="2" customWidth="1"/>
    <col min="14339" max="14339" width="25" style="2" bestFit="1" customWidth="1"/>
    <col min="14340" max="14340" width="16.28515625" style="2" customWidth="1"/>
    <col min="14341" max="14343" width="15.42578125" style="2" customWidth="1"/>
    <col min="14344" max="14344" width="22" style="2" customWidth="1"/>
    <col min="14345" max="14345" width="15.140625" style="2" bestFit="1" customWidth="1"/>
    <col min="14346" max="14346" width="16.5703125" style="2" bestFit="1" customWidth="1"/>
    <col min="14347" max="14348" width="10.85546875" style="2" bestFit="1" customWidth="1"/>
    <col min="14349" max="14592" width="9.140625" style="2"/>
    <col min="14593" max="14593" width="0" style="2" hidden="1" customWidth="1"/>
    <col min="14594" max="14594" width="86" style="2" customWidth="1"/>
    <col min="14595" max="14595" width="25" style="2" bestFit="1" customWidth="1"/>
    <col min="14596" max="14596" width="16.28515625" style="2" customWidth="1"/>
    <col min="14597" max="14599" width="15.42578125" style="2" customWidth="1"/>
    <col min="14600" max="14600" width="22" style="2" customWidth="1"/>
    <col min="14601" max="14601" width="15.140625" style="2" bestFit="1" customWidth="1"/>
    <col min="14602" max="14602" width="16.5703125" style="2" bestFit="1" customWidth="1"/>
    <col min="14603" max="14604" width="10.85546875" style="2" bestFit="1" customWidth="1"/>
    <col min="14605" max="14848" width="9.140625" style="2"/>
    <col min="14849" max="14849" width="0" style="2" hidden="1" customWidth="1"/>
    <col min="14850" max="14850" width="86" style="2" customWidth="1"/>
    <col min="14851" max="14851" width="25" style="2" bestFit="1" customWidth="1"/>
    <col min="14852" max="14852" width="16.28515625" style="2" customWidth="1"/>
    <col min="14853" max="14855" width="15.42578125" style="2" customWidth="1"/>
    <col min="14856" max="14856" width="22" style="2" customWidth="1"/>
    <col min="14857" max="14857" width="15.140625" style="2" bestFit="1" customWidth="1"/>
    <col min="14858" max="14858" width="16.5703125" style="2" bestFit="1" customWidth="1"/>
    <col min="14859" max="14860" width="10.85546875" style="2" bestFit="1" customWidth="1"/>
    <col min="14861" max="15104" width="9.140625" style="2"/>
    <col min="15105" max="15105" width="0" style="2" hidden="1" customWidth="1"/>
    <col min="15106" max="15106" width="86" style="2" customWidth="1"/>
    <col min="15107" max="15107" width="25" style="2" bestFit="1" customWidth="1"/>
    <col min="15108" max="15108" width="16.28515625" style="2" customWidth="1"/>
    <col min="15109" max="15111" width="15.42578125" style="2" customWidth="1"/>
    <col min="15112" max="15112" width="22" style="2" customWidth="1"/>
    <col min="15113" max="15113" width="15.140625" style="2" bestFit="1" customWidth="1"/>
    <col min="15114" max="15114" width="16.5703125" style="2" bestFit="1" customWidth="1"/>
    <col min="15115" max="15116" width="10.85546875" style="2" bestFit="1" customWidth="1"/>
    <col min="15117" max="15360" width="9.140625" style="2"/>
    <col min="15361" max="15361" width="0" style="2" hidden="1" customWidth="1"/>
    <col min="15362" max="15362" width="86" style="2" customWidth="1"/>
    <col min="15363" max="15363" width="25" style="2" bestFit="1" customWidth="1"/>
    <col min="15364" max="15364" width="16.28515625" style="2" customWidth="1"/>
    <col min="15365" max="15367" width="15.42578125" style="2" customWidth="1"/>
    <col min="15368" max="15368" width="22" style="2" customWidth="1"/>
    <col min="15369" max="15369" width="15.140625" style="2" bestFit="1" customWidth="1"/>
    <col min="15370" max="15370" width="16.5703125" style="2" bestFit="1" customWidth="1"/>
    <col min="15371" max="15372" width="10.85546875" style="2" bestFit="1" customWidth="1"/>
    <col min="15373" max="15616" width="9.140625" style="2"/>
    <col min="15617" max="15617" width="0" style="2" hidden="1" customWidth="1"/>
    <col min="15618" max="15618" width="86" style="2" customWidth="1"/>
    <col min="15619" max="15619" width="25" style="2" bestFit="1" customWidth="1"/>
    <col min="15620" max="15620" width="16.28515625" style="2" customWidth="1"/>
    <col min="15621" max="15623" width="15.42578125" style="2" customWidth="1"/>
    <col min="15624" max="15624" width="22" style="2" customWidth="1"/>
    <col min="15625" max="15625" width="15.140625" style="2" bestFit="1" customWidth="1"/>
    <col min="15626" max="15626" width="16.5703125" style="2" bestFit="1" customWidth="1"/>
    <col min="15627" max="15628" width="10.85546875" style="2" bestFit="1" customWidth="1"/>
    <col min="15629" max="15872" width="9.140625" style="2"/>
    <col min="15873" max="15873" width="0" style="2" hidden="1" customWidth="1"/>
    <col min="15874" max="15874" width="86" style="2" customWidth="1"/>
    <col min="15875" max="15875" width="25" style="2" bestFit="1" customWidth="1"/>
    <col min="15876" max="15876" width="16.28515625" style="2" customWidth="1"/>
    <col min="15877" max="15879" width="15.42578125" style="2" customWidth="1"/>
    <col min="15880" max="15880" width="22" style="2" customWidth="1"/>
    <col min="15881" max="15881" width="15.140625" style="2" bestFit="1" customWidth="1"/>
    <col min="15882" max="15882" width="16.5703125" style="2" bestFit="1" customWidth="1"/>
    <col min="15883" max="15884" width="10.85546875" style="2" bestFit="1" customWidth="1"/>
    <col min="15885" max="16128" width="9.140625" style="2"/>
    <col min="16129" max="16129" width="0" style="2" hidden="1" customWidth="1"/>
    <col min="16130" max="16130" width="86" style="2" customWidth="1"/>
    <col min="16131" max="16131" width="25" style="2" bestFit="1" customWidth="1"/>
    <col min="16132" max="16132" width="16.28515625" style="2" customWidth="1"/>
    <col min="16133" max="16135" width="15.42578125" style="2" customWidth="1"/>
    <col min="16136" max="16136" width="22" style="2" customWidth="1"/>
    <col min="16137" max="16137" width="15.140625" style="2" bestFit="1" customWidth="1"/>
    <col min="16138" max="16138" width="16.5703125" style="2" bestFit="1" customWidth="1"/>
    <col min="16139" max="16140" width="10.85546875" style="2" bestFit="1" customWidth="1"/>
    <col min="16141" max="16384" width="9.140625" style="2"/>
  </cols>
  <sheetData>
    <row r="1" spans="2:10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0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0" x14ac:dyDescent="0.25">
      <c r="B3" s="4" t="s">
        <v>2</v>
      </c>
      <c r="C3" s="5"/>
      <c r="D3" s="6"/>
      <c r="E3" s="7"/>
      <c r="F3" s="7"/>
      <c r="G3" s="7"/>
      <c r="H3" s="8"/>
    </row>
    <row r="4" spans="2:10" x14ac:dyDescent="0.25">
      <c r="B4" s="4" t="s">
        <v>643</v>
      </c>
      <c r="C4" s="5"/>
      <c r="D4" s="9"/>
      <c r="E4" s="5"/>
      <c r="F4" s="5"/>
      <c r="G4" s="5"/>
      <c r="H4" s="10"/>
    </row>
    <row r="5" spans="2:10" x14ac:dyDescent="0.25">
      <c r="B5" s="4" t="s">
        <v>4</v>
      </c>
      <c r="C5" s="11"/>
      <c r="D5" s="12"/>
      <c r="E5" s="11"/>
      <c r="F5" s="11"/>
      <c r="G5" s="11"/>
      <c r="H5" s="13"/>
    </row>
    <row r="6" spans="2:10" x14ac:dyDescent="0.25">
      <c r="B6" s="4"/>
      <c r="C6" s="11"/>
      <c r="D6" s="12"/>
      <c r="E6" s="11"/>
      <c r="F6" s="11"/>
      <c r="G6" s="11"/>
      <c r="H6" s="13"/>
    </row>
    <row r="7" spans="2:10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0" x14ac:dyDescent="0.25">
      <c r="B8" s="27" t="s">
        <v>12</v>
      </c>
      <c r="C8" s="45"/>
      <c r="D8" s="76"/>
      <c r="E8" s="47"/>
      <c r="F8" s="48"/>
      <c r="G8" s="48"/>
      <c r="H8" s="23"/>
    </row>
    <row r="9" spans="2:10" x14ac:dyDescent="0.25">
      <c r="B9" s="27" t="s">
        <v>13</v>
      </c>
      <c r="C9" s="45"/>
      <c r="D9" s="76"/>
      <c r="E9" s="47"/>
      <c r="F9" s="48"/>
      <c r="G9" s="48"/>
      <c r="H9" s="41"/>
    </row>
    <row r="10" spans="2:10" x14ac:dyDescent="0.25">
      <c r="B10" s="27" t="s">
        <v>14</v>
      </c>
      <c r="C10" s="45"/>
      <c r="D10" s="77"/>
      <c r="E10" s="47"/>
      <c r="F10" s="48"/>
      <c r="G10" s="48"/>
      <c r="H10" s="41"/>
      <c r="J10" s="1"/>
    </row>
    <row r="11" spans="2:10" x14ac:dyDescent="0.25">
      <c r="B11" s="45" t="s">
        <v>644</v>
      </c>
      <c r="C11" s="45" t="s">
        <v>16</v>
      </c>
      <c r="D11" s="77">
        <v>3569</v>
      </c>
      <c r="E11" s="47">
        <v>37391.71</v>
      </c>
      <c r="F11" s="48">
        <v>4.3099999999999996</v>
      </c>
      <c r="G11" s="48">
        <v>7.1873999999999993</v>
      </c>
      <c r="H11" s="41" t="s">
        <v>645</v>
      </c>
      <c r="J11" s="1"/>
    </row>
    <row r="12" spans="2:10" x14ac:dyDescent="0.25">
      <c r="B12" s="45" t="s">
        <v>646</v>
      </c>
      <c r="C12" s="45" t="s">
        <v>16</v>
      </c>
      <c r="D12" s="77">
        <v>3400</v>
      </c>
      <c r="E12" s="47">
        <v>36041.31</v>
      </c>
      <c r="F12" s="48">
        <v>4.1500000000000004</v>
      </c>
      <c r="G12" s="48">
        <v>7.214999999999999</v>
      </c>
      <c r="H12" s="41" t="s">
        <v>647</v>
      </c>
      <c r="J12" s="1"/>
    </row>
    <row r="13" spans="2:10" x14ac:dyDescent="0.25">
      <c r="B13" s="45" t="s">
        <v>648</v>
      </c>
      <c r="C13" s="45" t="s">
        <v>16</v>
      </c>
      <c r="D13" s="77">
        <v>3200</v>
      </c>
      <c r="E13" s="47">
        <v>34411.33</v>
      </c>
      <c r="F13" s="48">
        <v>3.97</v>
      </c>
      <c r="G13" s="48">
        <v>7.21</v>
      </c>
      <c r="H13" s="41" t="s">
        <v>649</v>
      </c>
      <c r="J13" s="1"/>
    </row>
    <row r="14" spans="2:10" x14ac:dyDescent="0.25">
      <c r="B14" s="45" t="s">
        <v>650</v>
      </c>
      <c r="C14" s="45" t="s">
        <v>16</v>
      </c>
      <c r="D14" s="77">
        <v>3050</v>
      </c>
      <c r="E14" s="47">
        <v>32484.79</v>
      </c>
      <c r="F14" s="48">
        <v>3.74</v>
      </c>
      <c r="G14" s="48">
        <v>7.26</v>
      </c>
      <c r="H14" s="41" t="s">
        <v>651</v>
      </c>
      <c r="J14" s="1"/>
    </row>
    <row r="15" spans="2:10" x14ac:dyDescent="0.25">
      <c r="B15" s="45" t="s">
        <v>652</v>
      </c>
      <c r="C15" s="45" t="s">
        <v>16</v>
      </c>
      <c r="D15" s="77">
        <v>3000</v>
      </c>
      <c r="E15" s="47">
        <v>30627.96</v>
      </c>
      <c r="F15" s="48">
        <v>3.53</v>
      </c>
      <c r="G15" s="48">
        <v>7.3249999999999993</v>
      </c>
      <c r="H15" s="41" t="s">
        <v>653</v>
      </c>
      <c r="J15" s="1"/>
    </row>
    <row r="16" spans="2:10" x14ac:dyDescent="0.25">
      <c r="B16" s="45" t="s">
        <v>654</v>
      </c>
      <c r="C16" s="45" t="s">
        <v>16</v>
      </c>
      <c r="D16" s="77">
        <v>2450</v>
      </c>
      <c r="E16" s="47">
        <v>26647.73</v>
      </c>
      <c r="F16" s="48">
        <v>3.07</v>
      </c>
      <c r="G16" s="48">
        <v>7.2199</v>
      </c>
      <c r="H16" s="41" t="s">
        <v>655</v>
      </c>
      <c r="J16" s="1"/>
    </row>
    <row r="17" spans="2:10" x14ac:dyDescent="0.25">
      <c r="B17" s="45" t="s">
        <v>656</v>
      </c>
      <c r="C17" s="45" t="s">
        <v>32</v>
      </c>
      <c r="D17" s="77">
        <v>2550</v>
      </c>
      <c r="E17" s="47">
        <v>26232.85</v>
      </c>
      <c r="F17" s="48">
        <v>3.02</v>
      </c>
      <c r="G17" s="48">
        <v>7.3279999999999994</v>
      </c>
      <c r="H17" s="41" t="s">
        <v>657</v>
      </c>
      <c r="J17" s="1"/>
    </row>
    <row r="18" spans="2:10" x14ac:dyDescent="0.25">
      <c r="B18" s="45" t="s">
        <v>658</v>
      </c>
      <c r="C18" s="45" t="s">
        <v>19</v>
      </c>
      <c r="D18" s="77">
        <v>2500</v>
      </c>
      <c r="E18" s="47">
        <v>24877.33</v>
      </c>
      <c r="F18" s="48">
        <v>2.87</v>
      </c>
      <c r="G18" s="48">
        <v>7.2646000000000006</v>
      </c>
      <c r="H18" s="41" t="s">
        <v>659</v>
      </c>
      <c r="J18" s="1"/>
    </row>
    <row r="19" spans="2:10" x14ac:dyDescent="0.25">
      <c r="B19" s="45" t="s">
        <v>660</v>
      </c>
      <c r="C19" s="45" t="s">
        <v>16</v>
      </c>
      <c r="D19" s="77">
        <v>2200</v>
      </c>
      <c r="E19" s="47">
        <v>23523.61</v>
      </c>
      <c r="F19" s="48">
        <v>2.71</v>
      </c>
      <c r="G19" s="48">
        <v>7.26</v>
      </c>
      <c r="H19" s="41" t="s">
        <v>661</v>
      </c>
      <c r="J19" s="1"/>
    </row>
    <row r="20" spans="2:10" x14ac:dyDescent="0.25">
      <c r="B20" s="45" t="s">
        <v>50</v>
      </c>
      <c r="C20" s="45" t="s">
        <v>16</v>
      </c>
      <c r="D20" s="77">
        <v>2100</v>
      </c>
      <c r="E20" s="47">
        <v>22370.46</v>
      </c>
      <c r="F20" s="48">
        <v>2.58</v>
      </c>
      <c r="G20" s="48">
        <v>6.8698999999999995</v>
      </c>
      <c r="H20" s="41" t="s">
        <v>51</v>
      </c>
      <c r="J20" s="1"/>
    </row>
    <row r="21" spans="2:10" x14ac:dyDescent="0.25">
      <c r="B21" s="45" t="s">
        <v>662</v>
      </c>
      <c r="C21" s="45" t="s">
        <v>16</v>
      </c>
      <c r="D21" s="77">
        <v>2000</v>
      </c>
      <c r="E21" s="47">
        <v>21005.49</v>
      </c>
      <c r="F21" s="48">
        <v>2.42</v>
      </c>
      <c r="G21" s="48">
        <v>7.32</v>
      </c>
      <c r="H21" s="41" t="s">
        <v>663</v>
      </c>
      <c r="J21" s="1"/>
    </row>
    <row r="22" spans="2:10" x14ac:dyDescent="0.25">
      <c r="B22" s="45" t="s">
        <v>664</v>
      </c>
      <c r="C22" s="45" t="s">
        <v>16</v>
      </c>
      <c r="D22" s="77">
        <v>1650</v>
      </c>
      <c r="E22" s="47">
        <v>18184.009999999998</v>
      </c>
      <c r="F22" s="48">
        <v>2.1</v>
      </c>
      <c r="G22" s="48">
        <v>6.7650000000000006</v>
      </c>
      <c r="H22" s="41" t="s">
        <v>665</v>
      </c>
      <c r="J22" s="1"/>
    </row>
    <row r="23" spans="2:10" x14ac:dyDescent="0.25">
      <c r="B23" s="45" t="s">
        <v>666</v>
      </c>
      <c r="C23" s="45" t="s">
        <v>19</v>
      </c>
      <c r="D23" s="77">
        <v>1650</v>
      </c>
      <c r="E23" s="47">
        <v>17776.71</v>
      </c>
      <c r="F23" s="48">
        <v>2.0499999999999998</v>
      </c>
      <c r="G23" s="48">
        <v>7.2349999999999994</v>
      </c>
      <c r="H23" s="41" t="s">
        <v>667</v>
      </c>
      <c r="J23" s="1"/>
    </row>
    <row r="24" spans="2:10" x14ac:dyDescent="0.25">
      <c r="B24" s="45" t="s">
        <v>668</v>
      </c>
      <c r="C24" s="45" t="s">
        <v>16</v>
      </c>
      <c r="D24" s="77">
        <v>1600</v>
      </c>
      <c r="E24" s="47">
        <v>17225.2</v>
      </c>
      <c r="F24" s="48">
        <v>1.99</v>
      </c>
      <c r="G24" s="48">
        <v>7.214999999999999</v>
      </c>
      <c r="H24" s="41" t="s">
        <v>669</v>
      </c>
      <c r="J24" s="1"/>
    </row>
    <row r="25" spans="2:10" x14ac:dyDescent="0.25">
      <c r="B25" s="45" t="s">
        <v>670</v>
      </c>
      <c r="C25" s="45" t="s">
        <v>32</v>
      </c>
      <c r="D25" s="77">
        <v>1550</v>
      </c>
      <c r="E25" s="47">
        <v>15602.92</v>
      </c>
      <c r="F25" s="48">
        <v>1.8</v>
      </c>
      <c r="G25" s="48">
        <v>7.3289999999999997</v>
      </c>
      <c r="H25" s="41" t="s">
        <v>671</v>
      </c>
      <c r="J25" s="1"/>
    </row>
    <row r="26" spans="2:10" x14ac:dyDescent="0.25">
      <c r="B26" s="45" t="s">
        <v>672</v>
      </c>
      <c r="C26" s="45" t="s">
        <v>16</v>
      </c>
      <c r="D26" s="77">
        <v>1466</v>
      </c>
      <c r="E26" s="47">
        <v>15629.14</v>
      </c>
      <c r="F26" s="48">
        <v>1.8</v>
      </c>
      <c r="G26" s="48">
        <v>7.3849999999999998</v>
      </c>
      <c r="H26" s="41" t="s">
        <v>673</v>
      </c>
      <c r="J26" s="1"/>
    </row>
    <row r="27" spans="2:10" x14ac:dyDescent="0.25">
      <c r="B27" s="45" t="s">
        <v>674</v>
      </c>
      <c r="C27" s="45" t="s">
        <v>16</v>
      </c>
      <c r="D27" s="77">
        <v>1450</v>
      </c>
      <c r="E27" s="47">
        <v>15338.03</v>
      </c>
      <c r="F27" s="48">
        <v>1.77</v>
      </c>
      <c r="G27" s="48">
        <v>7.26</v>
      </c>
      <c r="H27" s="41" t="s">
        <v>675</v>
      </c>
      <c r="J27" s="1"/>
    </row>
    <row r="28" spans="2:10" x14ac:dyDescent="0.25">
      <c r="B28" s="45" t="s">
        <v>676</v>
      </c>
      <c r="C28" s="45" t="s">
        <v>16</v>
      </c>
      <c r="D28" s="77">
        <v>1100</v>
      </c>
      <c r="E28" s="47">
        <v>11717.21</v>
      </c>
      <c r="F28" s="48">
        <v>1.35</v>
      </c>
      <c r="G28" s="48">
        <v>7.3107999999999995</v>
      </c>
      <c r="H28" s="41" t="s">
        <v>677</v>
      </c>
      <c r="J28" s="1"/>
    </row>
    <row r="29" spans="2:10" x14ac:dyDescent="0.25">
      <c r="B29" s="45" t="s">
        <v>678</v>
      </c>
      <c r="C29" s="45" t="s">
        <v>16</v>
      </c>
      <c r="D29" s="77">
        <v>1100</v>
      </c>
      <c r="E29" s="47">
        <v>11065.56</v>
      </c>
      <c r="F29" s="48">
        <v>1.28</v>
      </c>
      <c r="G29" s="48">
        <v>7.3149999999999995</v>
      </c>
      <c r="H29" s="41" t="s">
        <v>679</v>
      </c>
      <c r="J29" s="1"/>
    </row>
    <row r="30" spans="2:10" x14ac:dyDescent="0.25">
      <c r="B30" s="45" t="s">
        <v>680</v>
      </c>
      <c r="C30" s="45" t="s">
        <v>19</v>
      </c>
      <c r="D30" s="77">
        <v>950</v>
      </c>
      <c r="E30" s="47">
        <v>10194.39</v>
      </c>
      <c r="F30" s="48">
        <v>1.18</v>
      </c>
      <c r="G30" s="48">
        <v>7.2349999999999994</v>
      </c>
      <c r="H30" s="41" t="s">
        <v>681</v>
      </c>
      <c r="J30" s="1"/>
    </row>
    <row r="31" spans="2:10" x14ac:dyDescent="0.25">
      <c r="B31" s="45" t="s">
        <v>46</v>
      </c>
      <c r="C31" s="45" t="s">
        <v>16</v>
      </c>
      <c r="D31" s="77">
        <v>800</v>
      </c>
      <c r="E31" s="47">
        <v>8527.59</v>
      </c>
      <c r="F31" s="48">
        <v>0.98</v>
      </c>
      <c r="G31" s="48">
        <v>6.8048000000000002</v>
      </c>
      <c r="H31" s="41" t="s">
        <v>47</v>
      </c>
      <c r="J31" s="1"/>
    </row>
    <row r="32" spans="2:10" x14ac:dyDescent="0.25">
      <c r="B32" s="45" t="s">
        <v>682</v>
      </c>
      <c r="C32" s="45" t="s">
        <v>16</v>
      </c>
      <c r="D32" s="77">
        <v>750</v>
      </c>
      <c r="E32" s="47">
        <v>8306.9500000000007</v>
      </c>
      <c r="F32" s="48">
        <v>0.96</v>
      </c>
      <c r="G32" s="48">
        <v>7.2749999999999995</v>
      </c>
      <c r="H32" s="41" t="s">
        <v>683</v>
      </c>
      <c r="J32" s="1"/>
    </row>
    <row r="33" spans="2:10" x14ac:dyDescent="0.25">
      <c r="B33" s="45" t="s">
        <v>684</v>
      </c>
      <c r="C33" s="45" t="s">
        <v>16</v>
      </c>
      <c r="D33" s="77">
        <v>750</v>
      </c>
      <c r="E33" s="47">
        <v>8070.34</v>
      </c>
      <c r="F33" s="48">
        <v>0.93</v>
      </c>
      <c r="G33" s="48">
        <v>7.2649999999999988</v>
      </c>
      <c r="H33" s="41" t="s">
        <v>685</v>
      </c>
      <c r="J33" s="1"/>
    </row>
    <row r="34" spans="2:10" x14ac:dyDescent="0.25">
      <c r="B34" s="45" t="s">
        <v>686</v>
      </c>
      <c r="C34" s="45" t="s">
        <v>16</v>
      </c>
      <c r="D34" s="77">
        <v>750</v>
      </c>
      <c r="E34" s="47">
        <v>7965.4</v>
      </c>
      <c r="F34" s="48">
        <v>0.92</v>
      </c>
      <c r="G34" s="48">
        <v>7.32</v>
      </c>
      <c r="H34" s="41" t="s">
        <v>687</v>
      </c>
      <c r="J34" s="1"/>
    </row>
    <row r="35" spans="2:10" x14ac:dyDescent="0.25">
      <c r="B35" s="45" t="s">
        <v>688</v>
      </c>
      <c r="C35" s="45" t="s">
        <v>16</v>
      </c>
      <c r="D35" s="77">
        <v>729</v>
      </c>
      <c r="E35" s="47">
        <v>7989.06</v>
      </c>
      <c r="F35" s="48">
        <v>0.92</v>
      </c>
      <c r="G35" s="48">
        <v>7.32</v>
      </c>
      <c r="H35" s="41" t="s">
        <v>689</v>
      </c>
      <c r="J35" s="1"/>
    </row>
    <row r="36" spans="2:10" x14ac:dyDescent="0.25">
      <c r="B36" s="45" t="s">
        <v>690</v>
      </c>
      <c r="C36" s="45" t="s">
        <v>32</v>
      </c>
      <c r="D36" s="77">
        <v>750</v>
      </c>
      <c r="E36" s="47">
        <v>7406.09</v>
      </c>
      <c r="F36" s="48">
        <v>0.85</v>
      </c>
      <c r="G36" s="48">
        <v>7.3289999999999997</v>
      </c>
      <c r="H36" s="41" t="s">
        <v>691</v>
      </c>
      <c r="J36" s="1"/>
    </row>
    <row r="37" spans="2:10" x14ac:dyDescent="0.25">
      <c r="B37" s="45" t="s">
        <v>692</v>
      </c>
      <c r="C37" s="45" t="s">
        <v>16</v>
      </c>
      <c r="D37" s="77">
        <v>600</v>
      </c>
      <c r="E37" s="47">
        <v>6452.68</v>
      </c>
      <c r="F37" s="48">
        <v>0.74</v>
      </c>
      <c r="G37" s="48">
        <v>7.3849999999999998</v>
      </c>
      <c r="H37" s="41" t="s">
        <v>693</v>
      </c>
      <c r="J37" s="1"/>
    </row>
    <row r="38" spans="2:10" x14ac:dyDescent="0.25">
      <c r="B38" s="45" t="s">
        <v>694</v>
      </c>
      <c r="C38" s="45" t="s">
        <v>16</v>
      </c>
      <c r="D38" s="77">
        <v>575</v>
      </c>
      <c r="E38" s="47">
        <v>6361.15</v>
      </c>
      <c r="F38" s="48">
        <v>0.73</v>
      </c>
      <c r="G38" s="48">
        <v>7.1947999999999999</v>
      </c>
      <c r="H38" s="41" t="s">
        <v>695</v>
      </c>
      <c r="J38" s="1"/>
    </row>
    <row r="39" spans="2:10" x14ac:dyDescent="0.25">
      <c r="B39" s="45" t="s">
        <v>696</v>
      </c>
      <c r="C39" s="45" t="s">
        <v>16</v>
      </c>
      <c r="D39" s="77">
        <v>548</v>
      </c>
      <c r="E39" s="47">
        <v>5537.98</v>
      </c>
      <c r="F39" s="48">
        <v>0.64</v>
      </c>
      <c r="G39" s="48">
        <v>7.32</v>
      </c>
      <c r="H39" s="41" t="s">
        <v>697</v>
      </c>
      <c r="J39" s="1"/>
    </row>
    <row r="40" spans="2:10" x14ac:dyDescent="0.25">
      <c r="B40" s="45" t="s">
        <v>698</v>
      </c>
      <c r="C40" s="45" t="s">
        <v>16</v>
      </c>
      <c r="D40" s="77">
        <v>500</v>
      </c>
      <c r="E40" s="47">
        <v>5459.27</v>
      </c>
      <c r="F40" s="48">
        <v>0.63</v>
      </c>
      <c r="G40" s="48">
        <v>7.26</v>
      </c>
      <c r="H40" s="41" t="s">
        <v>699</v>
      </c>
      <c r="J40" s="1"/>
    </row>
    <row r="41" spans="2:10" x14ac:dyDescent="0.25">
      <c r="B41" s="45" t="s">
        <v>700</v>
      </c>
      <c r="C41" s="45" t="s">
        <v>16</v>
      </c>
      <c r="D41" s="77">
        <v>500</v>
      </c>
      <c r="E41" s="47">
        <v>5290.59</v>
      </c>
      <c r="F41" s="48">
        <v>0.61</v>
      </c>
      <c r="G41" s="48">
        <v>7.2799000000000005</v>
      </c>
      <c r="H41" s="41" t="s">
        <v>701</v>
      </c>
      <c r="J41" s="1"/>
    </row>
    <row r="42" spans="2:10" x14ac:dyDescent="0.25">
      <c r="B42" s="45" t="s">
        <v>702</v>
      </c>
      <c r="C42" s="45" t="s">
        <v>19</v>
      </c>
      <c r="D42" s="77">
        <v>500</v>
      </c>
      <c r="E42" s="47">
        <v>5301.75</v>
      </c>
      <c r="F42" s="48">
        <v>0.61</v>
      </c>
      <c r="G42" s="48">
        <v>7.23</v>
      </c>
      <c r="H42" s="41" t="s">
        <v>703</v>
      </c>
      <c r="J42" s="1"/>
    </row>
    <row r="43" spans="2:10" x14ac:dyDescent="0.25">
      <c r="B43" s="45" t="s">
        <v>704</v>
      </c>
      <c r="C43" s="45" t="s">
        <v>16</v>
      </c>
      <c r="D43" s="77">
        <v>500</v>
      </c>
      <c r="E43" s="47">
        <v>5279.6</v>
      </c>
      <c r="F43" s="48">
        <v>0.61</v>
      </c>
      <c r="G43" s="48">
        <v>7.32</v>
      </c>
      <c r="H43" s="41" t="s">
        <v>705</v>
      </c>
      <c r="J43" s="1"/>
    </row>
    <row r="44" spans="2:10" x14ac:dyDescent="0.25">
      <c r="B44" s="45" t="s">
        <v>706</v>
      </c>
      <c r="C44" s="45" t="s">
        <v>19</v>
      </c>
      <c r="D44" s="77">
        <v>500</v>
      </c>
      <c r="E44" s="47">
        <v>5082.87</v>
      </c>
      <c r="F44" s="48">
        <v>0.59</v>
      </c>
      <c r="G44" s="48">
        <v>7.2148999999999992</v>
      </c>
      <c r="H44" s="41" t="s">
        <v>707</v>
      </c>
      <c r="J44" s="1"/>
    </row>
    <row r="45" spans="2:10" x14ac:dyDescent="0.25">
      <c r="B45" s="45" t="s">
        <v>708</v>
      </c>
      <c r="C45" s="45" t="s">
        <v>709</v>
      </c>
      <c r="D45" s="77">
        <v>450</v>
      </c>
      <c r="E45" s="47">
        <v>4945.66</v>
      </c>
      <c r="F45" s="48">
        <v>0.56999999999999995</v>
      </c>
      <c r="G45" s="48">
        <v>7.2760999999999996</v>
      </c>
      <c r="H45" s="41" t="s">
        <v>710</v>
      </c>
      <c r="J45" s="1"/>
    </row>
    <row r="46" spans="2:10" x14ac:dyDescent="0.25">
      <c r="B46" s="45" t="s">
        <v>711</v>
      </c>
      <c r="C46" s="45" t="s">
        <v>571</v>
      </c>
      <c r="D46" s="77">
        <v>500</v>
      </c>
      <c r="E46" s="47">
        <v>4875.7</v>
      </c>
      <c r="F46" s="48">
        <v>0.56000000000000005</v>
      </c>
      <c r="G46" s="48">
        <v>7.3289999999999997</v>
      </c>
      <c r="H46" s="41" t="s">
        <v>712</v>
      </c>
      <c r="J46" s="1"/>
    </row>
    <row r="47" spans="2:10" x14ac:dyDescent="0.25">
      <c r="B47" s="45" t="s">
        <v>48</v>
      </c>
      <c r="C47" s="45" t="s">
        <v>16</v>
      </c>
      <c r="D47" s="77">
        <v>400</v>
      </c>
      <c r="E47" s="47">
        <v>4333.7700000000004</v>
      </c>
      <c r="F47" s="48">
        <v>0.5</v>
      </c>
      <c r="G47" s="48">
        <v>6.7449999999999992</v>
      </c>
      <c r="H47" s="41" t="s">
        <v>49</v>
      </c>
      <c r="J47" s="1"/>
    </row>
    <row r="48" spans="2:10" x14ac:dyDescent="0.25">
      <c r="B48" s="45" t="s">
        <v>713</v>
      </c>
      <c r="C48" s="45" t="s">
        <v>16</v>
      </c>
      <c r="D48" s="77">
        <v>350</v>
      </c>
      <c r="E48" s="47">
        <v>3778.46</v>
      </c>
      <c r="F48" s="48">
        <v>0.44</v>
      </c>
      <c r="G48" s="48">
        <v>7.3171999999999997</v>
      </c>
      <c r="H48" s="41" t="s">
        <v>714</v>
      </c>
      <c r="J48" s="1"/>
    </row>
    <row r="49" spans="2:10" x14ac:dyDescent="0.25">
      <c r="B49" s="45" t="s">
        <v>715</v>
      </c>
      <c r="C49" s="45" t="s">
        <v>16</v>
      </c>
      <c r="D49" s="77">
        <v>350</v>
      </c>
      <c r="E49" s="47">
        <v>3783.57</v>
      </c>
      <c r="F49" s="48">
        <v>0.44</v>
      </c>
      <c r="G49" s="48">
        <v>7.32</v>
      </c>
      <c r="H49" s="41" t="s">
        <v>716</v>
      </c>
      <c r="J49" s="1"/>
    </row>
    <row r="50" spans="2:10" x14ac:dyDescent="0.25">
      <c r="B50" s="45" t="s">
        <v>717</v>
      </c>
      <c r="C50" s="45" t="s">
        <v>16</v>
      </c>
      <c r="D50" s="77">
        <v>300</v>
      </c>
      <c r="E50" s="47">
        <v>3193.65</v>
      </c>
      <c r="F50" s="48">
        <v>0.37</v>
      </c>
      <c r="G50" s="48">
        <v>7.1149999999999993</v>
      </c>
      <c r="H50" s="41" t="s">
        <v>718</v>
      </c>
      <c r="J50" s="1"/>
    </row>
    <row r="51" spans="2:10" x14ac:dyDescent="0.25">
      <c r="B51" s="45" t="s">
        <v>719</v>
      </c>
      <c r="C51" s="45" t="s">
        <v>16</v>
      </c>
      <c r="D51" s="77">
        <v>270</v>
      </c>
      <c r="E51" s="47">
        <v>2863.12</v>
      </c>
      <c r="F51" s="48">
        <v>0.33</v>
      </c>
      <c r="G51" s="48">
        <v>6.9108000000000001</v>
      </c>
      <c r="H51" s="41" t="s">
        <v>720</v>
      </c>
      <c r="J51" s="1"/>
    </row>
    <row r="52" spans="2:10" x14ac:dyDescent="0.25">
      <c r="B52" s="45" t="s">
        <v>721</v>
      </c>
      <c r="C52" s="45" t="s">
        <v>32</v>
      </c>
      <c r="D52" s="77">
        <v>250</v>
      </c>
      <c r="E52" s="47">
        <v>2794.73</v>
      </c>
      <c r="F52" s="48">
        <v>0.32</v>
      </c>
      <c r="G52" s="48">
        <v>7.1549000000000005</v>
      </c>
      <c r="H52" s="41" t="s">
        <v>722</v>
      </c>
      <c r="J52" s="1"/>
    </row>
    <row r="53" spans="2:10" x14ac:dyDescent="0.25">
      <c r="B53" s="45" t="s">
        <v>36</v>
      </c>
      <c r="C53" s="45" t="s">
        <v>16</v>
      </c>
      <c r="D53" s="77">
        <v>250</v>
      </c>
      <c r="E53" s="47">
        <v>2571.3000000000002</v>
      </c>
      <c r="F53" s="48">
        <v>0.3</v>
      </c>
      <c r="G53" s="48">
        <v>6.8199999999999994</v>
      </c>
      <c r="H53" s="41" t="s">
        <v>37</v>
      </c>
      <c r="J53" s="1"/>
    </row>
    <row r="54" spans="2:10" x14ac:dyDescent="0.25">
      <c r="B54" s="45" t="s">
        <v>38</v>
      </c>
      <c r="C54" s="45" t="s">
        <v>19</v>
      </c>
      <c r="D54" s="77">
        <v>250</v>
      </c>
      <c r="E54" s="47">
        <v>2553.3200000000002</v>
      </c>
      <c r="F54" s="48">
        <v>0.28999999999999998</v>
      </c>
      <c r="G54" s="48">
        <v>6.8550000000000004</v>
      </c>
      <c r="H54" s="41" t="s">
        <v>39</v>
      </c>
      <c r="J54" s="1"/>
    </row>
    <row r="55" spans="2:10" x14ac:dyDescent="0.25">
      <c r="B55" s="45" t="s">
        <v>723</v>
      </c>
      <c r="C55" s="45" t="s">
        <v>16</v>
      </c>
      <c r="D55" s="77">
        <v>250</v>
      </c>
      <c r="E55" s="47">
        <v>2525.2800000000002</v>
      </c>
      <c r="F55" s="48">
        <v>0.28999999999999998</v>
      </c>
      <c r="G55" s="48">
        <v>7.3849999999999998</v>
      </c>
      <c r="H55" s="41" t="s">
        <v>724</v>
      </c>
      <c r="J55" s="1"/>
    </row>
    <row r="56" spans="2:10" x14ac:dyDescent="0.25">
      <c r="B56" s="45" t="s">
        <v>725</v>
      </c>
      <c r="C56" s="45" t="s">
        <v>16</v>
      </c>
      <c r="D56" s="77">
        <v>203</v>
      </c>
      <c r="E56" s="47">
        <v>2244.4299999999998</v>
      </c>
      <c r="F56" s="48">
        <v>0.26</v>
      </c>
      <c r="G56" s="48">
        <v>7.1077000000000004</v>
      </c>
      <c r="H56" s="41" t="s">
        <v>726</v>
      </c>
      <c r="J56" s="1"/>
    </row>
    <row r="57" spans="2:10" x14ac:dyDescent="0.25">
      <c r="B57" s="45" t="s">
        <v>727</v>
      </c>
      <c r="C57" s="45" t="s">
        <v>16</v>
      </c>
      <c r="D57" s="77">
        <v>200</v>
      </c>
      <c r="E57" s="47">
        <v>2214.0300000000002</v>
      </c>
      <c r="F57" s="48">
        <v>0.26</v>
      </c>
      <c r="G57" s="48">
        <v>7.32</v>
      </c>
      <c r="H57" s="41" t="s">
        <v>728</v>
      </c>
      <c r="J57" s="1"/>
    </row>
    <row r="58" spans="2:10" x14ac:dyDescent="0.25">
      <c r="B58" s="45" t="s">
        <v>729</v>
      </c>
      <c r="C58" s="45" t="s">
        <v>19</v>
      </c>
      <c r="D58" s="77">
        <v>200</v>
      </c>
      <c r="E58" s="47">
        <v>2185.46</v>
      </c>
      <c r="F58" s="48">
        <v>0.25</v>
      </c>
      <c r="G58" s="48">
        <v>7.2349999999999994</v>
      </c>
      <c r="H58" s="41" t="s">
        <v>730</v>
      </c>
      <c r="J58" s="1"/>
    </row>
    <row r="59" spans="2:10" x14ac:dyDescent="0.25">
      <c r="B59" s="45" t="s">
        <v>731</v>
      </c>
      <c r="C59" s="45" t="s">
        <v>16</v>
      </c>
      <c r="D59" s="77">
        <v>180</v>
      </c>
      <c r="E59" s="47">
        <v>1983.87</v>
      </c>
      <c r="F59" s="48">
        <v>0.23</v>
      </c>
      <c r="G59" s="48">
        <v>6.9897999999999998</v>
      </c>
      <c r="H59" s="41" t="s">
        <v>732</v>
      </c>
      <c r="J59" s="1"/>
    </row>
    <row r="60" spans="2:10" x14ac:dyDescent="0.25">
      <c r="B60" s="45" t="s">
        <v>733</v>
      </c>
      <c r="C60" s="45" t="s">
        <v>16</v>
      </c>
      <c r="D60" s="77">
        <v>150</v>
      </c>
      <c r="E60" s="47">
        <v>1608.5</v>
      </c>
      <c r="F60" s="48">
        <v>0.19</v>
      </c>
      <c r="G60" s="48">
        <v>7.22</v>
      </c>
      <c r="H60" s="41" t="s">
        <v>734</v>
      </c>
      <c r="J60" s="1"/>
    </row>
    <row r="61" spans="2:10" x14ac:dyDescent="0.25">
      <c r="B61" s="45" t="s">
        <v>735</v>
      </c>
      <c r="C61" s="45" t="s">
        <v>16</v>
      </c>
      <c r="D61" s="77">
        <v>500</v>
      </c>
      <c r="E61" s="47">
        <v>1570.04</v>
      </c>
      <c r="F61" s="48">
        <v>0.18</v>
      </c>
      <c r="G61" s="48">
        <v>7.2799000000000005</v>
      </c>
      <c r="H61" s="41" t="s">
        <v>736</v>
      </c>
      <c r="J61" s="1"/>
    </row>
    <row r="62" spans="2:10" x14ac:dyDescent="0.25">
      <c r="B62" s="45" t="s">
        <v>737</v>
      </c>
      <c r="C62" s="45" t="s">
        <v>709</v>
      </c>
      <c r="D62" s="77">
        <v>150</v>
      </c>
      <c r="E62" s="47">
        <v>1569.55</v>
      </c>
      <c r="F62" s="48">
        <v>0.18</v>
      </c>
      <c r="G62" s="48">
        <v>7.2760999999999996</v>
      </c>
      <c r="H62" s="41" t="s">
        <v>738</v>
      </c>
      <c r="J62" s="1"/>
    </row>
    <row r="63" spans="2:10" x14ac:dyDescent="0.25">
      <c r="B63" s="45" t="s">
        <v>739</v>
      </c>
      <c r="C63" s="45" t="s">
        <v>16</v>
      </c>
      <c r="D63" s="77">
        <v>100</v>
      </c>
      <c r="E63" s="47">
        <v>1134.77</v>
      </c>
      <c r="F63" s="48">
        <v>0.13</v>
      </c>
      <c r="G63" s="48">
        <v>7.2799000000000005</v>
      </c>
      <c r="H63" s="41" t="s">
        <v>740</v>
      </c>
      <c r="J63" s="1"/>
    </row>
    <row r="64" spans="2:10" x14ac:dyDescent="0.25">
      <c r="B64" s="45" t="s">
        <v>741</v>
      </c>
      <c r="C64" s="45" t="s">
        <v>19</v>
      </c>
      <c r="D64" s="77">
        <v>1000</v>
      </c>
      <c r="E64" s="47">
        <v>1135.02</v>
      </c>
      <c r="F64" s="48">
        <v>0.13</v>
      </c>
      <c r="G64" s="48">
        <v>7.0495999999999999</v>
      </c>
      <c r="H64" s="41" t="s">
        <v>742</v>
      </c>
      <c r="J64" s="1"/>
    </row>
    <row r="65" spans="2:10" x14ac:dyDescent="0.25">
      <c r="B65" s="45" t="s">
        <v>743</v>
      </c>
      <c r="C65" s="45" t="s">
        <v>16</v>
      </c>
      <c r="D65" s="77">
        <v>100</v>
      </c>
      <c r="E65" s="47">
        <v>1058.52</v>
      </c>
      <c r="F65" s="48">
        <v>0.12</v>
      </c>
      <c r="G65" s="48">
        <v>7.2725999999999997</v>
      </c>
      <c r="H65" s="41" t="s">
        <v>744</v>
      </c>
      <c r="J65" s="1"/>
    </row>
    <row r="66" spans="2:10" x14ac:dyDescent="0.25">
      <c r="B66" s="45" t="s">
        <v>745</v>
      </c>
      <c r="C66" s="45" t="s">
        <v>16</v>
      </c>
      <c r="D66" s="77">
        <v>100</v>
      </c>
      <c r="E66" s="47">
        <v>1062.53</v>
      </c>
      <c r="F66" s="48">
        <v>0.12</v>
      </c>
      <c r="G66" s="48">
        <v>7.0587</v>
      </c>
      <c r="H66" s="41" t="s">
        <v>746</v>
      </c>
      <c r="J66" s="1"/>
    </row>
    <row r="67" spans="2:10" x14ac:dyDescent="0.25">
      <c r="B67" s="45" t="s">
        <v>747</v>
      </c>
      <c r="C67" s="45" t="s">
        <v>16</v>
      </c>
      <c r="D67" s="77">
        <v>79</v>
      </c>
      <c r="E67" s="47">
        <v>884.89</v>
      </c>
      <c r="F67" s="48">
        <v>0.1</v>
      </c>
      <c r="G67" s="48">
        <v>7.2998999999999992</v>
      </c>
      <c r="H67" s="41" t="s">
        <v>748</v>
      </c>
      <c r="J67" s="1"/>
    </row>
    <row r="68" spans="2:10" x14ac:dyDescent="0.25">
      <c r="B68" s="45" t="s">
        <v>749</v>
      </c>
      <c r="C68" s="45" t="s">
        <v>16</v>
      </c>
      <c r="D68" s="77">
        <v>70</v>
      </c>
      <c r="E68" s="47">
        <v>792.7</v>
      </c>
      <c r="F68" s="48">
        <v>0.09</v>
      </c>
      <c r="G68" s="48">
        <v>7.2998999999999992</v>
      </c>
      <c r="H68" s="41" t="s">
        <v>750</v>
      </c>
      <c r="J68" s="1"/>
    </row>
    <row r="69" spans="2:10" x14ac:dyDescent="0.25">
      <c r="B69" s="45" t="s">
        <v>751</v>
      </c>
      <c r="C69" s="45" t="s">
        <v>16</v>
      </c>
      <c r="D69" s="77">
        <v>50</v>
      </c>
      <c r="E69" s="47">
        <v>570.25</v>
      </c>
      <c r="F69" s="48">
        <v>7.0000000000000007E-2</v>
      </c>
      <c r="G69" s="48">
        <v>7.03</v>
      </c>
      <c r="H69" s="41" t="s">
        <v>752</v>
      </c>
      <c r="J69" s="1"/>
    </row>
    <row r="70" spans="2:10" x14ac:dyDescent="0.25">
      <c r="B70" s="45" t="s">
        <v>753</v>
      </c>
      <c r="C70" s="45" t="s">
        <v>16</v>
      </c>
      <c r="D70" s="77">
        <v>50</v>
      </c>
      <c r="E70" s="47">
        <v>572.28</v>
      </c>
      <c r="F70" s="48">
        <v>7.0000000000000007E-2</v>
      </c>
      <c r="G70" s="48">
        <v>7.08</v>
      </c>
      <c r="H70" s="41" t="s">
        <v>754</v>
      </c>
      <c r="J70" s="1"/>
    </row>
    <row r="71" spans="2:10" x14ac:dyDescent="0.25">
      <c r="B71" s="45" t="s">
        <v>755</v>
      </c>
      <c r="C71" s="45" t="s">
        <v>16</v>
      </c>
      <c r="D71" s="77">
        <v>50</v>
      </c>
      <c r="E71" s="47">
        <v>566.66</v>
      </c>
      <c r="F71" s="48">
        <v>7.0000000000000007E-2</v>
      </c>
      <c r="G71" s="48">
        <v>7.2147000000000006</v>
      </c>
      <c r="H71" s="41" t="s">
        <v>756</v>
      </c>
      <c r="J71" s="1"/>
    </row>
    <row r="72" spans="2:10" x14ac:dyDescent="0.25">
      <c r="B72" s="45" t="s">
        <v>757</v>
      </c>
      <c r="C72" s="45" t="s">
        <v>16</v>
      </c>
      <c r="D72" s="77">
        <v>48</v>
      </c>
      <c r="E72" s="47">
        <v>484.5</v>
      </c>
      <c r="F72" s="48">
        <v>0.06</v>
      </c>
      <c r="G72" s="48">
        <v>7.32</v>
      </c>
      <c r="H72" s="41" t="s">
        <v>758</v>
      </c>
      <c r="J72" s="1"/>
    </row>
    <row r="73" spans="2:10" x14ac:dyDescent="0.25">
      <c r="B73" s="45" t="s">
        <v>759</v>
      </c>
      <c r="C73" s="45" t="s">
        <v>16</v>
      </c>
      <c r="D73" s="77">
        <v>50</v>
      </c>
      <c r="E73" s="47">
        <v>526.49</v>
      </c>
      <c r="F73" s="48">
        <v>0.06</v>
      </c>
      <c r="G73" s="48">
        <v>7.224899999999999</v>
      </c>
      <c r="H73" s="41" t="s">
        <v>760</v>
      </c>
      <c r="J73" s="1"/>
    </row>
    <row r="74" spans="2:10" x14ac:dyDescent="0.25">
      <c r="B74" s="27" t="s">
        <v>92</v>
      </c>
      <c r="C74" s="45"/>
      <c r="D74" s="77"/>
      <c r="E74" s="35">
        <f>SUM(E11:E73)</f>
        <v>601762.11000000034</v>
      </c>
      <c r="F74" s="36">
        <f>SUM(F11:F73)</f>
        <v>69.390000000000029</v>
      </c>
      <c r="G74" s="37"/>
      <c r="H74" s="41"/>
      <c r="J74" s="1"/>
    </row>
    <row r="75" spans="2:10" x14ac:dyDescent="0.25">
      <c r="B75" s="27" t="s">
        <v>94</v>
      </c>
      <c r="C75" s="45"/>
      <c r="D75" s="77"/>
      <c r="E75" s="44"/>
      <c r="F75" s="37"/>
      <c r="G75" s="37"/>
      <c r="H75" s="41"/>
      <c r="J75" s="1"/>
    </row>
    <row r="76" spans="2:10" x14ac:dyDescent="0.25">
      <c r="B76" s="27" t="s">
        <v>95</v>
      </c>
      <c r="C76" s="45"/>
      <c r="D76" s="77"/>
      <c r="E76" s="44"/>
      <c r="F76" s="37"/>
      <c r="G76" s="37"/>
      <c r="H76" s="41"/>
      <c r="J76" s="1"/>
    </row>
    <row r="77" spans="2:10" x14ac:dyDescent="0.25">
      <c r="B77" s="45" t="s">
        <v>107</v>
      </c>
      <c r="C77" s="45" t="s">
        <v>103</v>
      </c>
      <c r="D77" s="77">
        <v>72500000</v>
      </c>
      <c r="E77" s="47">
        <v>74428.52</v>
      </c>
      <c r="F77" s="48">
        <v>8.58</v>
      </c>
      <c r="G77" s="48">
        <v>6.8325999999999993</v>
      </c>
      <c r="H77" s="41" t="s">
        <v>108</v>
      </c>
      <c r="J77" s="1"/>
    </row>
    <row r="78" spans="2:10" x14ac:dyDescent="0.25">
      <c r="B78" s="45" t="s">
        <v>283</v>
      </c>
      <c r="C78" s="45" t="s">
        <v>103</v>
      </c>
      <c r="D78" s="77">
        <v>70000000</v>
      </c>
      <c r="E78" s="47">
        <v>71937.06</v>
      </c>
      <c r="F78" s="48">
        <v>8.2899999999999991</v>
      </c>
      <c r="G78" s="48">
        <v>7.0845999999999991</v>
      </c>
      <c r="H78" s="41" t="s">
        <v>284</v>
      </c>
      <c r="J78" s="1"/>
    </row>
    <row r="79" spans="2:10" x14ac:dyDescent="0.25">
      <c r="B79" s="45" t="s">
        <v>285</v>
      </c>
      <c r="C79" s="45" t="s">
        <v>103</v>
      </c>
      <c r="D79" s="77">
        <v>69400000</v>
      </c>
      <c r="E79" s="47">
        <v>71415.75</v>
      </c>
      <c r="F79" s="48">
        <v>8.23</v>
      </c>
      <c r="G79" s="48">
        <v>6.9622000000000002</v>
      </c>
      <c r="H79" s="41" t="s">
        <v>286</v>
      </c>
      <c r="J79" s="1"/>
    </row>
    <row r="80" spans="2:10" x14ac:dyDescent="0.25">
      <c r="B80" s="45" t="s">
        <v>761</v>
      </c>
      <c r="C80" s="45" t="s">
        <v>103</v>
      </c>
      <c r="D80" s="77">
        <v>5000000</v>
      </c>
      <c r="E80" s="47">
        <v>4956.71</v>
      </c>
      <c r="F80" s="48">
        <v>0.56999999999999995</v>
      </c>
      <c r="G80" s="48">
        <v>7.2531999999999996</v>
      </c>
      <c r="H80" s="41" t="s">
        <v>762</v>
      </c>
      <c r="J80" s="1"/>
    </row>
    <row r="81" spans="2:10" x14ac:dyDescent="0.25">
      <c r="B81" s="27" t="s">
        <v>92</v>
      </c>
      <c r="C81" s="45"/>
      <c r="D81" s="77"/>
      <c r="E81" s="36">
        <f>SUM(E77:E80)</f>
        <v>222738.04</v>
      </c>
      <c r="F81" s="36">
        <f>SUM(F77:F80)</f>
        <v>25.669999999999998</v>
      </c>
      <c r="G81" s="37"/>
      <c r="H81" s="41"/>
      <c r="J81" s="1"/>
    </row>
    <row r="82" spans="2:10" x14ac:dyDescent="0.25">
      <c r="B82" s="27" t="s">
        <v>111</v>
      </c>
      <c r="C82" s="27"/>
      <c r="D82" s="79"/>
      <c r="E82" s="44"/>
      <c r="F82" s="37"/>
      <c r="G82" s="37"/>
      <c r="H82" s="23"/>
      <c r="J82" s="1"/>
    </row>
    <row r="83" spans="2:10" x14ac:dyDescent="0.25">
      <c r="B83" s="27" t="s">
        <v>112</v>
      </c>
      <c r="C83" s="45"/>
      <c r="D83" s="77"/>
      <c r="E83" s="47">
        <v>42616.44</v>
      </c>
      <c r="F83" s="65">
        <v>4.91</v>
      </c>
      <c r="G83" s="48"/>
      <c r="H83" s="23"/>
      <c r="J83" s="1"/>
    </row>
    <row r="84" spans="2:10" x14ac:dyDescent="0.25">
      <c r="B84" s="27" t="s">
        <v>113</v>
      </c>
      <c r="C84" s="45"/>
      <c r="D84" s="77"/>
      <c r="E84" s="47">
        <v>305.95999999999998</v>
      </c>
      <c r="F84" s="65">
        <v>0.03</v>
      </c>
      <c r="G84" s="48"/>
      <c r="H84" s="23"/>
      <c r="I84" s="270"/>
      <c r="J84" s="1"/>
    </row>
    <row r="85" spans="2:10" x14ac:dyDescent="0.25">
      <c r="B85" s="66" t="s">
        <v>114</v>
      </c>
      <c r="C85" s="66"/>
      <c r="D85" s="82"/>
      <c r="E85" s="35">
        <f>(+E74+E83+E84)+E81</f>
        <v>867422.55000000028</v>
      </c>
      <c r="F85" s="36">
        <f>+F74+F81+F83+F84</f>
        <v>100.00000000000003</v>
      </c>
      <c r="G85" s="177"/>
      <c r="H85" s="83"/>
      <c r="J85" s="1"/>
    </row>
    <row r="86" spans="2:10" x14ac:dyDescent="0.25">
      <c r="B86" s="45" t="s">
        <v>213</v>
      </c>
      <c r="C86" s="49"/>
      <c r="D86" s="84"/>
      <c r="E86" s="85"/>
      <c r="F86" s="85"/>
      <c r="G86" s="85"/>
      <c r="H86" s="86"/>
      <c r="J86" s="1"/>
    </row>
    <row r="87" spans="2:10" s="1" customFormat="1" x14ac:dyDescent="0.25">
      <c r="B87" s="390" t="s">
        <v>116</v>
      </c>
      <c r="C87" s="391"/>
      <c r="D87" s="391"/>
      <c r="E87" s="391"/>
      <c r="F87" s="391"/>
      <c r="G87" s="391"/>
      <c r="H87" s="392"/>
    </row>
    <row r="88" spans="2:10" s="1" customFormat="1" x14ac:dyDescent="0.25">
      <c r="B88" s="87" t="s">
        <v>117</v>
      </c>
      <c r="C88" s="88"/>
      <c r="D88" s="88"/>
      <c r="E88" s="88"/>
      <c r="F88" s="88"/>
      <c r="G88" s="88"/>
      <c r="H88" s="89"/>
    </row>
    <row r="89" spans="2:10" s="1" customFormat="1" x14ac:dyDescent="0.25">
      <c r="B89" s="71" t="s">
        <v>118</v>
      </c>
      <c r="C89" s="88"/>
      <c r="D89" s="88"/>
      <c r="E89" s="88"/>
      <c r="F89" s="88"/>
      <c r="G89" s="88"/>
      <c r="H89" s="89"/>
    </row>
    <row r="90" spans="2:10" s="1" customFormat="1" x14ac:dyDescent="0.25">
      <c r="B90" s="88"/>
      <c r="C90" s="88"/>
      <c r="D90" s="88"/>
      <c r="E90" s="88"/>
      <c r="F90" s="88"/>
      <c r="G90" s="88"/>
      <c r="H90" s="88"/>
    </row>
    <row r="91" spans="2:10" x14ac:dyDescent="0.25">
      <c r="J91" s="1"/>
    </row>
    <row r="92" spans="2:10" x14ac:dyDescent="0.25">
      <c r="J92" s="1"/>
    </row>
    <row r="93" spans="2:10" x14ac:dyDescent="0.25">
      <c r="J93" s="1"/>
    </row>
    <row r="94" spans="2:10" x14ac:dyDescent="0.25">
      <c r="J94" s="1"/>
    </row>
    <row r="95" spans="2:10" x14ac:dyDescent="0.25">
      <c r="J95" s="1"/>
    </row>
    <row r="96" spans="2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80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</sheetData>
  <mergeCells count="3">
    <mergeCell ref="B1:H1"/>
    <mergeCell ref="B2:H2"/>
    <mergeCell ref="B87:H87"/>
  </mergeCells>
  <pageMargins left="0.7" right="0.7" top="0.75" bottom="0.75" header="0.3" footer="0.3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B3" zoomScaleNormal="100" zoomScaleSheetLayoutView="100" workbookViewId="0">
      <selection activeCell="B42" sqref="B42:H42"/>
    </sheetView>
  </sheetViews>
  <sheetFormatPr defaultRowHeight="15" x14ac:dyDescent="0.25"/>
  <cols>
    <col min="1" max="1" width="9.140625" style="1" hidden="1" customWidth="1"/>
    <col min="2" max="2" width="69.7109375" style="70" customWidth="1"/>
    <col min="3" max="3" width="18.7109375" style="70" customWidth="1"/>
    <col min="4" max="4" width="17" style="70" customWidth="1"/>
    <col min="5" max="5" width="18.7109375" style="70" customWidth="1"/>
    <col min="6" max="6" width="10.7109375" style="70" customWidth="1"/>
    <col min="7" max="7" width="14.5703125" style="70" bestFit="1" customWidth="1"/>
    <col min="8" max="8" width="19.85546875" style="74" customWidth="1"/>
    <col min="9" max="9" width="15.140625" style="1" bestFit="1" customWidth="1"/>
    <col min="10" max="10" width="16.5703125" style="2" bestFit="1" customWidth="1"/>
    <col min="11" max="11" width="11.42578125" style="1" bestFit="1" customWidth="1"/>
    <col min="12" max="256" width="9.140625" style="1"/>
    <col min="257" max="257" width="0" style="1" hidden="1" customWidth="1"/>
    <col min="258" max="258" width="69.7109375" style="1" customWidth="1"/>
    <col min="259" max="259" width="18.7109375" style="1" customWidth="1"/>
    <col min="260" max="260" width="17" style="1" customWidth="1"/>
    <col min="261" max="261" width="18.7109375" style="1" customWidth="1"/>
    <col min="262" max="262" width="10.7109375" style="1" customWidth="1"/>
    <col min="263" max="263" width="14.5703125" style="1" bestFit="1" customWidth="1"/>
    <col min="264" max="264" width="19.85546875" style="1" customWidth="1"/>
    <col min="265" max="265" width="15.140625" style="1" bestFit="1" customWidth="1"/>
    <col min="266" max="266" width="16.5703125" style="1" bestFit="1" customWidth="1"/>
    <col min="267" max="267" width="11.42578125" style="1" bestFit="1" customWidth="1"/>
    <col min="268" max="512" width="9.140625" style="1"/>
    <col min="513" max="513" width="0" style="1" hidden="1" customWidth="1"/>
    <col min="514" max="514" width="69.7109375" style="1" customWidth="1"/>
    <col min="515" max="515" width="18.7109375" style="1" customWidth="1"/>
    <col min="516" max="516" width="17" style="1" customWidth="1"/>
    <col min="517" max="517" width="18.7109375" style="1" customWidth="1"/>
    <col min="518" max="518" width="10.7109375" style="1" customWidth="1"/>
    <col min="519" max="519" width="14.5703125" style="1" bestFit="1" customWidth="1"/>
    <col min="520" max="520" width="19.85546875" style="1" customWidth="1"/>
    <col min="521" max="521" width="15.140625" style="1" bestFit="1" customWidth="1"/>
    <col min="522" max="522" width="16.5703125" style="1" bestFit="1" customWidth="1"/>
    <col min="523" max="523" width="11.42578125" style="1" bestFit="1" customWidth="1"/>
    <col min="524" max="768" width="9.140625" style="1"/>
    <col min="769" max="769" width="0" style="1" hidden="1" customWidth="1"/>
    <col min="770" max="770" width="69.7109375" style="1" customWidth="1"/>
    <col min="771" max="771" width="18.7109375" style="1" customWidth="1"/>
    <col min="772" max="772" width="17" style="1" customWidth="1"/>
    <col min="773" max="773" width="18.7109375" style="1" customWidth="1"/>
    <col min="774" max="774" width="10.7109375" style="1" customWidth="1"/>
    <col min="775" max="775" width="14.5703125" style="1" bestFit="1" customWidth="1"/>
    <col min="776" max="776" width="19.85546875" style="1" customWidth="1"/>
    <col min="777" max="777" width="15.140625" style="1" bestFit="1" customWidth="1"/>
    <col min="778" max="778" width="16.5703125" style="1" bestFit="1" customWidth="1"/>
    <col min="779" max="779" width="11.42578125" style="1" bestFit="1" customWidth="1"/>
    <col min="780" max="1024" width="9.140625" style="1"/>
    <col min="1025" max="1025" width="0" style="1" hidden="1" customWidth="1"/>
    <col min="1026" max="1026" width="69.7109375" style="1" customWidth="1"/>
    <col min="1027" max="1027" width="18.7109375" style="1" customWidth="1"/>
    <col min="1028" max="1028" width="17" style="1" customWidth="1"/>
    <col min="1029" max="1029" width="18.7109375" style="1" customWidth="1"/>
    <col min="1030" max="1030" width="10.7109375" style="1" customWidth="1"/>
    <col min="1031" max="1031" width="14.5703125" style="1" bestFit="1" customWidth="1"/>
    <col min="1032" max="1032" width="19.85546875" style="1" customWidth="1"/>
    <col min="1033" max="1033" width="15.140625" style="1" bestFit="1" customWidth="1"/>
    <col min="1034" max="1034" width="16.5703125" style="1" bestFit="1" customWidth="1"/>
    <col min="1035" max="1035" width="11.42578125" style="1" bestFit="1" customWidth="1"/>
    <col min="1036" max="1280" width="9.140625" style="1"/>
    <col min="1281" max="1281" width="0" style="1" hidden="1" customWidth="1"/>
    <col min="1282" max="1282" width="69.7109375" style="1" customWidth="1"/>
    <col min="1283" max="1283" width="18.7109375" style="1" customWidth="1"/>
    <col min="1284" max="1284" width="17" style="1" customWidth="1"/>
    <col min="1285" max="1285" width="18.7109375" style="1" customWidth="1"/>
    <col min="1286" max="1286" width="10.7109375" style="1" customWidth="1"/>
    <col min="1287" max="1287" width="14.5703125" style="1" bestFit="1" customWidth="1"/>
    <col min="1288" max="1288" width="19.85546875" style="1" customWidth="1"/>
    <col min="1289" max="1289" width="15.140625" style="1" bestFit="1" customWidth="1"/>
    <col min="1290" max="1290" width="16.5703125" style="1" bestFit="1" customWidth="1"/>
    <col min="1291" max="1291" width="11.42578125" style="1" bestFit="1" customWidth="1"/>
    <col min="1292" max="1536" width="9.140625" style="1"/>
    <col min="1537" max="1537" width="0" style="1" hidden="1" customWidth="1"/>
    <col min="1538" max="1538" width="69.7109375" style="1" customWidth="1"/>
    <col min="1539" max="1539" width="18.7109375" style="1" customWidth="1"/>
    <col min="1540" max="1540" width="17" style="1" customWidth="1"/>
    <col min="1541" max="1541" width="18.7109375" style="1" customWidth="1"/>
    <col min="1542" max="1542" width="10.7109375" style="1" customWidth="1"/>
    <col min="1543" max="1543" width="14.5703125" style="1" bestFit="1" customWidth="1"/>
    <col min="1544" max="1544" width="19.85546875" style="1" customWidth="1"/>
    <col min="1545" max="1545" width="15.140625" style="1" bestFit="1" customWidth="1"/>
    <col min="1546" max="1546" width="16.5703125" style="1" bestFit="1" customWidth="1"/>
    <col min="1547" max="1547" width="11.42578125" style="1" bestFit="1" customWidth="1"/>
    <col min="1548" max="1792" width="9.140625" style="1"/>
    <col min="1793" max="1793" width="0" style="1" hidden="1" customWidth="1"/>
    <col min="1794" max="1794" width="69.7109375" style="1" customWidth="1"/>
    <col min="1795" max="1795" width="18.7109375" style="1" customWidth="1"/>
    <col min="1796" max="1796" width="17" style="1" customWidth="1"/>
    <col min="1797" max="1797" width="18.7109375" style="1" customWidth="1"/>
    <col min="1798" max="1798" width="10.7109375" style="1" customWidth="1"/>
    <col min="1799" max="1799" width="14.5703125" style="1" bestFit="1" customWidth="1"/>
    <col min="1800" max="1800" width="19.85546875" style="1" customWidth="1"/>
    <col min="1801" max="1801" width="15.140625" style="1" bestFit="1" customWidth="1"/>
    <col min="1802" max="1802" width="16.5703125" style="1" bestFit="1" customWidth="1"/>
    <col min="1803" max="1803" width="11.42578125" style="1" bestFit="1" customWidth="1"/>
    <col min="1804" max="2048" width="9.140625" style="1"/>
    <col min="2049" max="2049" width="0" style="1" hidden="1" customWidth="1"/>
    <col min="2050" max="2050" width="69.7109375" style="1" customWidth="1"/>
    <col min="2051" max="2051" width="18.7109375" style="1" customWidth="1"/>
    <col min="2052" max="2052" width="17" style="1" customWidth="1"/>
    <col min="2053" max="2053" width="18.7109375" style="1" customWidth="1"/>
    <col min="2054" max="2054" width="10.7109375" style="1" customWidth="1"/>
    <col min="2055" max="2055" width="14.5703125" style="1" bestFit="1" customWidth="1"/>
    <col min="2056" max="2056" width="19.85546875" style="1" customWidth="1"/>
    <col min="2057" max="2057" width="15.140625" style="1" bestFit="1" customWidth="1"/>
    <col min="2058" max="2058" width="16.5703125" style="1" bestFit="1" customWidth="1"/>
    <col min="2059" max="2059" width="11.42578125" style="1" bestFit="1" customWidth="1"/>
    <col min="2060" max="2304" width="9.140625" style="1"/>
    <col min="2305" max="2305" width="0" style="1" hidden="1" customWidth="1"/>
    <col min="2306" max="2306" width="69.7109375" style="1" customWidth="1"/>
    <col min="2307" max="2307" width="18.7109375" style="1" customWidth="1"/>
    <col min="2308" max="2308" width="17" style="1" customWidth="1"/>
    <col min="2309" max="2309" width="18.7109375" style="1" customWidth="1"/>
    <col min="2310" max="2310" width="10.7109375" style="1" customWidth="1"/>
    <col min="2311" max="2311" width="14.5703125" style="1" bestFit="1" customWidth="1"/>
    <col min="2312" max="2312" width="19.85546875" style="1" customWidth="1"/>
    <col min="2313" max="2313" width="15.140625" style="1" bestFit="1" customWidth="1"/>
    <col min="2314" max="2314" width="16.5703125" style="1" bestFit="1" customWidth="1"/>
    <col min="2315" max="2315" width="11.42578125" style="1" bestFit="1" customWidth="1"/>
    <col min="2316" max="2560" width="9.140625" style="1"/>
    <col min="2561" max="2561" width="0" style="1" hidden="1" customWidth="1"/>
    <col min="2562" max="2562" width="69.7109375" style="1" customWidth="1"/>
    <col min="2563" max="2563" width="18.7109375" style="1" customWidth="1"/>
    <col min="2564" max="2564" width="17" style="1" customWidth="1"/>
    <col min="2565" max="2565" width="18.7109375" style="1" customWidth="1"/>
    <col min="2566" max="2566" width="10.7109375" style="1" customWidth="1"/>
    <col min="2567" max="2567" width="14.5703125" style="1" bestFit="1" customWidth="1"/>
    <col min="2568" max="2568" width="19.85546875" style="1" customWidth="1"/>
    <col min="2569" max="2569" width="15.140625" style="1" bestFit="1" customWidth="1"/>
    <col min="2570" max="2570" width="16.5703125" style="1" bestFit="1" customWidth="1"/>
    <col min="2571" max="2571" width="11.42578125" style="1" bestFit="1" customWidth="1"/>
    <col min="2572" max="2816" width="9.140625" style="1"/>
    <col min="2817" max="2817" width="0" style="1" hidden="1" customWidth="1"/>
    <col min="2818" max="2818" width="69.7109375" style="1" customWidth="1"/>
    <col min="2819" max="2819" width="18.7109375" style="1" customWidth="1"/>
    <col min="2820" max="2820" width="17" style="1" customWidth="1"/>
    <col min="2821" max="2821" width="18.7109375" style="1" customWidth="1"/>
    <col min="2822" max="2822" width="10.7109375" style="1" customWidth="1"/>
    <col min="2823" max="2823" width="14.5703125" style="1" bestFit="1" customWidth="1"/>
    <col min="2824" max="2824" width="19.85546875" style="1" customWidth="1"/>
    <col min="2825" max="2825" width="15.140625" style="1" bestFit="1" customWidth="1"/>
    <col min="2826" max="2826" width="16.5703125" style="1" bestFit="1" customWidth="1"/>
    <col min="2827" max="2827" width="11.42578125" style="1" bestFit="1" customWidth="1"/>
    <col min="2828" max="3072" width="9.140625" style="1"/>
    <col min="3073" max="3073" width="0" style="1" hidden="1" customWidth="1"/>
    <col min="3074" max="3074" width="69.7109375" style="1" customWidth="1"/>
    <col min="3075" max="3075" width="18.7109375" style="1" customWidth="1"/>
    <col min="3076" max="3076" width="17" style="1" customWidth="1"/>
    <col min="3077" max="3077" width="18.7109375" style="1" customWidth="1"/>
    <col min="3078" max="3078" width="10.7109375" style="1" customWidth="1"/>
    <col min="3079" max="3079" width="14.5703125" style="1" bestFit="1" customWidth="1"/>
    <col min="3080" max="3080" width="19.85546875" style="1" customWidth="1"/>
    <col min="3081" max="3081" width="15.140625" style="1" bestFit="1" customWidth="1"/>
    <col min="3082" max="3082" width="16.5703125" style="1" bestFit="1" customWidth="1"/>
    <col min="3083" max="3083" width="11.42578125" style="1" bestFit="1" customWidth="1"/>
    <col min="3084" max="3328" width="9.140625" style="1"/>
    <col min="3329" max="3329" width="0" style="1" hidden="1" customWidth="1"/>
    <col min="3330" max="3330" width="69.7109375" style="1" customWidth="1"/>
    <col min="3331" max="3331" width="18.7109375" style="1" customWidth="1"/>
    <col min="3332" max="3332" width="17" style="1" customWidth="1"/>
    <col min="3333" max="3333" width="18.7109375" style="1" customWidth="1"/>
    <col min="3334" max="3334" width="10.7109375" style="1" customWidth="1"/>
    <col min="3335" max="3335" width="14.5703125" style="1" bestFit="1" customWidth="1"/>
    <col min="3336" max="3336" width="19.85546875" style="1" customWidth="1"/>
    <col min="3337" max="3337" width="15.140625" style="1" bestFit="1" customWidth="1"/>
    <col min="3338" max="3338" width="16.5703125" style="1" bestFit="1" customWidth="1"/>
    <col min="3339" max="3339" width="11.42578125" style="1" bestFit="1" customWidth="1"/>
    <col min="3340" max="3584" width="9.140625" style="1"/>
    <col min="3585" max="3585" width="0" style="1" hidden="1" customWidth="1"/>
    <col min="3586" max="3586" width="69.7109375" style="1" customWidth="1"/>
    <col min="3587" max="3587" width="18.7109375" style="1" customWidth="1"/>
    <col min="3588" max="3588" width="17" style="1" customWidth="1"/>
    <col min="3589" max="3589" width="18.7109375" style="1" customWidth="1"/>
    <col min="3590" max="3590" width="10.7109375" style="1" customWidth="1"/>
    <col min="3591" max="3591" width="14.5703125" style="1" bestFit="1" customWidth="1"/>
    <col min="3592" max="3592" width="19.85546875" style="1" customWidth="1"/>
    <col min="3593" max="3593" width="15.140625" style="1" bestFit="1" customWidth="1"/>
    <col min="3594" max="3594" width="16.5703125" style="1" bestFit="1" customWidth="1"/>
    <col min="3595" max="3595" width="11.42578125" style="1" bestFit="1" customWidth="1"/>
    <col min="3596" max="3840" width="9.140625" style="1"/>
    <col min="3841" max="3841" width="0" style="1" hidden="1" customWidth="1"/>
    <col min="3842" max="3842" width="69.7109375" style="1" customWidth="1"/>
    <col min="3843" max="3843" width="18.7109375" style="1" customWidth="1"/>
    <col min="3844" max="3844" width="17" style="1" customWidth="1"/>
    <col min="3845" max="3845" width="18.7109375" style="1" customWidth="1"/>
    <col min="3846" max="3846" width="10.7109375" style="1" customWidth="1"/>
    <col min="3847" max="3847" width="14.5703125" style="1" bestFit="1" customWidth="1"/>
    <col min="3848" max="3848" width="19.85546875" style="1" customWidth="1"/>
    <col min="3849" max="3849" width="15.140625" style="1" bestFit="1" customWidth="1"/>
    <col min="3850" max="3850" width="16.5703125" style="1" bestFit="1" customWidth="1"/>
    <col min="3851" max="3851" width="11.42578125" style="1" bestFit="1" customWidth="1"/>
    <col min="3852" max="4096" width="9.140625" style="1"/>
    <col min="4097" max="4097" width="0" style="1" hidden="1" customWidth="1"/>
    <col min="4098" max="4098" width="69.7109375" style="1" customWidth="1"/>
    <col min="4099" max="4099" width="18.7109375" style="1" customWidth="1"/>
    <col min="4100" max="4100" width="17" style="1" customWidth="1"/>
    <col min="4101" max="4101" width="18.7109375" style="1" customWidth="1"/>
    <col min="4102" max="4102" width="10.7109375" style="1" customWidth="1"/>
    <col min="4103" max="4103" width="14.5703125" style="1" bestFit="1" customWidth="1"/>
    <col min="4104" max="4104" width="19.85546875" style="1" customWidth="1"/>
    <col min="4105" max="4105" width="15.140625" style="1" bestFit="1" customWidth="1"/>
    <col min="4106" max="4106" width="16.5703125" style="1" bestFit="1" customWidth="1"/>
    <col min="4107" max="4107" width="11.42578125" style="1" bestFit="1" customWidth="1"/>
    <col min="4108" max="4352" width="9.140625" style="1"/>
    <col min="4353" max="4353" width="0" style="1" hidden="1" customWidth="1"/>
    <col min="4354" max="4354" width="69.7109375" style="1" customWidth="1"/>
    <col min="4355" max="4355" width="18.7109375" style="1" customWidth="1"/>
    <col min="4356" max="4356" width="17" style="1" customWidth="1"/>
    <col min="4357" max="4357" width="18.7109375" style="1" customWidth="1"/>
    <col min="4358" max="4358" width="10.7109375" style="1" customWidth="1"/>
    <col min="4359" max="4359" width="14.5703125" style="1" bestFit="1" customWidth="1"/>
    <col min="4360" max="4360" width="19.85546875" style="1" customWidth="1"/>
    <col min="4361" max="4361" width="15.140625" style="1" bestFit="1" customWidth="1"/>
    <col min="4362" max="4362" width="16.5703125" style="1" bestFit="1" customWidth="1"/>
    <col min="4363" max="4363" width="11.42578125" style="1" bestFit="1" customWidth="1"/>
    <col min="4364" max="4608" width="9.140625" style="1"/>
    <col min="4609" max="4609" width="0" style="1" hidden="1" customWidth="1"/>
    <col min="4610" max="4610" width="69.7109375" style="1" customWidth="1"/>
    <col min="4611" max="4611" width="18.7109375" style="1" customWidth="1"/>
    <col min="4612" max="4612" width="17" style="1" customWidth="1"/>
    <col min="4613" max="4613" width="18.7109375" style="1" customWidth="1"/>
    <col min="4614" max="4614" width="10.7109375" style="1" customWidth="1"/>
    <col min="4615" max="4615" width="14.5703125" style="1" bestFit="1" customWidth="1"/>
    <col min="4616" max="4616" width="19.85546875" style="1" customWidth="1"/>
    <col min="4617" max="4617" width="15.140625" style="1" bestFit="1" customWidth="1"/>
    <col min="4618" max="4618" width="16.5703125" style="1" bestFit="1" customWidth="1"/>
    <col min="4619" max="4619" width="11.42578125" style="1" bestFit="1" customWidth="1"/>
    <col min="4620" max="4864" width="9.140625" style="1"/>
    <col min="4865" max="4865" width="0" style="1" hidden="1" customWidth="1"/>
    <col min="4866" max="4866" width="69.7109375" style="1" customWidth="1"/>
    <col min="4867" max="4867" width="18.7109375" style="1" customWidth="1"/>
    <col min="4868" max="4868" width="17" style="1" customWidth="1"/>
    <col min="4869" max="4869" width="18.7109375" style="1" customWidth="1"/>
    <col min="4870" max="4870" width="10.7109375" style="1" customWidth="1"/>
    <col min="4871" max="4871" width="14.5703125" style="1" bestFit="1" customWidth="1"/>
    <col min="4872" max="4872" width="19.85546875" style="1" customWidth="1"/>
    <col min="4873" max="4873" width="15.140625" style="1" bestFit="1" customWidth="1"/>
    <col min="4874" max="4874" width="16.5703125" style="1" bestFit="1" customWidth="1"/>
    <col min="4875" max="4875" width="11.42578125" style="1" bestFit="1" customWidth="1"/>
    <col min="4876" max="5120" width="9.140625" style="1"/>
    <col min="5121" max="5121" width="0" style="1" hidden="1" customWidth="1"/>
    <col min="5122" max="5122" width="69.7109375" style="1" customWidth="1"/>
    <col min="5123" max="5123" width="18.7109375" style="1" customWidth="1"/>
    <col min="5124" max="5124" width="17" style="1" customWidth="1"/>
    <col min="5125" max="5125" width="18.7109375" style="1" customWidth="1"/>
    <col min="5126" max="5126" width="10.7109375" style="1" customWidth="1"/>
    <col min="5127" max="5127" width="14.5703125" style="1" bestFit="1" customWidth="1"/>
    <col min="5128" max="5128" width="19.85546875" style="1" customWidth="1"/>
    <col min="5129" max="5129" width="15.140625" style="1" bestFit="1" customWidth="1"/>
    <col min="5130" max="5130" width="16.5703125" style="1" bestFit="1" customWidth="1"/>
    <col min="5131" max="5131" width="11.42578125" style="1" bestFit="1" customWidth="1"/>
    <col min="5132" max="5376" width="9.140625" style="1"/>
    <col min="5377" max="5377" width="0" style="1" hidden="1" customWidth="1"/>
    <col min="5378" max="5378" width="69.7109375" style="1" customWidth="1"/>
    <col min="5379" max="5379" width="18.7109375" style="1" customWidth="1"/>
    <col min="5380" max="5380" width="17" style="1" customWidth="1"/>
    <col min="5381" max="5381" width="18.7109375" style="1" customWidth="1"/>
    <col min="5382" max="5382" width="10.7109375" style="1" customWidth="1"/>
    <col min="5383" max="5383" width="14.5703125" style="1" bestFit="1" customWidth="1"/>
    <col min="5384" max="5384" width="19.85546875" style="1" customWidth="1"/>
    <col min="5385" max="5385" width="15.140625" style="1" bestFit="1" customWidth="1"/>
    <col min="5386" max="5386" width="16.5703125" style="1" bestFit="1" customWidth="1"/>
    <col min="5387" max="5387" width="11.42578125" style="1" bestFit="1" customWidth="1"/>
    <col min="5388" max="5632" width="9.140625" style="1"/>
    <col min="5633" max="5633" width="0" style="1" hidden="1" customWidth="1"/>
    <col min="5634" max="5634" width="69.7109375" style="1" customWidth="1"/>
    <col min="5635" max="5635" width="18.7109375" style="1" customWidth="1"/>
    <col min="5636" max="5636" width="17" style="1" customWidth="1"/>
    <col min="5637" max="5637" width="18.7109375" style="1" customWidth="1"/>
    <col min="5638" max="5638" width="10.7109375" style="1" customWidth="1"/>
    <col min="5639" max="5639" width="14.5703125" style="1" bestFit="1" customWidth="1"/>
    <col min="5640" max="5640" width="19.85546875" style="1" customWidth="1"/>
    <col min="5641" max="5641" width="15.140625" style="1" bestFit="1" customWidth="1"/>
    <col min="5642" max="5642" width="16.5703125" style="1" bestFit="1" customWidth="1"/>
    <col min="5643" max="5643" width="11.42578125" style="1" bestFit="1" customWidth="1"/>
    <col min="5644" max="5888" width="9.140625" style="1"/>
    <col min="5889" max="5889" width="0" style="1" hidden="1" customWidth="1"/>
    <col min="5890" max="5890" width="69.7109375" style="1" customWidth="1"/>
    <col min="5891" max="5891" width="18.7109375" style="1" customWidth="1"/>
    <col min="5892" max="5892" width="17" style="1" customWidth="1"/>
    <col min="5893" max="5893" width="18.7109375" style="1" customWidth="1"/>
    <col min="5894" max="5894" width="10.7109375" style="1" customWidth="1"/>
    <col min="5895" max="5895" width="14.5703125" style="1" bestFit="1" customWidth="1"/>
    <col min="5896" max="5896" width="19.85546875" style="1" customWidth="1"/>
    <col min="5897" max="5897" width="15.140625" style="1" bestFit="1" customWidth="1"/>
    <col min="5898" max="5898" width="16.5703125" style="1" bestFit="1" customWidth="1"/>
    <col min="5899" max="5899" width="11.42578125" style="1" bestFit="1" customWidth="1"/>
    <col min="5900" max="6144" width="9.140625" style="1"/>
    <col min="6145" max="6145" width="0" style="1" hidden="1" customWidth="1"/>
    <col min="6146" max="6146" width="69.7109375" style="1" customWidth="1"/>
    <col min="6147" max="6147" width="18.7109375" style="1" customWidth="1"/>
    <col min="6148" max="6148" width="17" style="1" customWidth="1"/>
    <col min="6149" max="6149" width="18.7109375" style="1" customWidth="1"/>
    <col min="6150" max="6150" width="10.7109375" style="1" customWidth="1"/>
    <col min="6151" max="6151" width="14.5703125" style="1" bestFit="1" customWidth="1"/>
    <col min="6152" max="6152" width="19.85546875" style="1" customWidth="1"/>
    <col min="6153" max="6153" width="15.140625" style="1" bestFit="1" customWidth="1"/>
    <col min="6154" max="6154" width="16.5703125" style="1" bestFit="1" customWidth="1"/>
    <col min="6155" max="6155" width="11.42578125" style="1" bestFit="1" customWidth="1"/>
    <col min="6156" max="6400" width="9.140625" style="1"/>
    <col min="6401" max="6401" width="0" style="1" hidden="1" customWidth="1"/>
    <col min="6402" max="6402" width="69.7109375" style="1" customWidth="1"/>
    <col min="6403" max="6403" width="18.7109375" style="1" customWidth="1"/>
    <col min="6404" max="6404" width="17" style="1" customWidth="1"/>
    <col min="6405" max="6405" width="18.7109375" style="1" customWidth="1"/>
    <col min="6406" max="6406" width="10.7109375" style="1" customWidth="1"/>
    <col min="6407" max="6407" width="14.5703125" style="1" bestFit="1" customWidth="1"/>
    <col min="6408" max="6408" width="19.85546875" style="1" customWidth="1"/>
    <col min="6409" max="6409" width="15.140625" style="1" bestFit="1" customWidth="1"/>
    <col min="6410" max="6410" width="16.5703125" style="1" bestFit="1" customWidth="1"/>
    <col min="6411" max="6411" width="11.42578125" style="1" bestFit="1" customWidth="1"/>
    <col min="6412" max="6656" width="9.140625" style="1"/>
    <col min="6657" max="6657" width="0" style="1" hidden="1" customWidth="1"/>
    <col min="6658" max="6658" width="69.7109375" style="1" customWidth="1"/>
    <col min="6659" max="6659" width="18.7109375" style="1" customWidth="1"/>
    <col min="6660" max="6660" width="17" style="1" customWidth="1"/>
    <col min="6661" max="6661" width="18.7109375" style="1" customWidth="1"/>
    <col min="6662" max="6662" width="10.7109375" style="1" customWidth="1"/>
    <col min="6663" max="6663" width="14.5703125" style="1" bestFit="1" customWidth="1"/>
    <col min="6664" max="6664" width="19.85546875" style="1" customWidth="1"/>
    <col min="6665" max="6665" width="15.140625" style="1" bestFit="1" customWidth="1"/>
    <col min="6666" max="6666" width="16.5703125" style="1" bestFit="1" customWidth="1"/>
    <col min="6667" max="6667" width="11.42578125" style="1" bestFit="1" customWidth="1"/>
    <col min="6668" max="6912" width="9.140625" style="1"/>
    <col min="6913" max="6913" width="0" style="1" hidden="1" customWidth="1"/>
    <col min="6914" max="6914" width="69.7109375" style="1" customWidth="1"/>
    <col min="6915" max="6915" width="18.7109375" style="1" customWidth="1"/>
    <col min="6916" max="6916" width="17" style="1" customWidth="1"/>
    <col min="6917" max="6917" width="18.7109375" style="1" customWidth="1"/>
    <col min="6918" max="6918" width="10.7109375" style="1" customWidth="1"/>
    <col min="6919" max="6919" width="14.5703125" style="1" bestFit="1" customWidth="1"/>
    <col min="6920" max="6920" width="19.85546875" style="1" customWidth="1"/>
    <col min="6921" max="6921" width="15.140625" style="1" bestFit="1" customWidth="1"/>
    <col min="6922" max="6922" width="16.5703125" style="1" bestFit="1" customWidth="1"/>
    <col min="6923" max="6923" width="11.42578125" style="1" bestFit="1" customWidth="1"/>
    <col min="6924" max="7168" width="9.140625" style="1"/>
    <col min="7169" max="7169" width="0" style="1" hidden="1" customWidth="1"/>
    <col min="7170" max="7170" width="69.7109375" style="1" customWidth="1"/>
    <col min="7171" max="7171" width="18.7109375" style="1" customWidth="1"/>
    <col min="7172" max="7172" width="17" style="1" customWidth="1"/>
    <col min="7173" max="7173" width="18.7109375" style="1" customWidth="1"/>
    <col min="7174" max="7174" width="10.7109375" style="1" customWidth="1"/>
    <col min="7175" max="7175" width="14.5703125" style="1" bestFit="1" customWidth="1"/>
    <col min="7176" max="7176" width="19.85546875" style="1" customWidth="1"/>
    <col min="7177" max="7177" width="15.140625" style="1" bestFit="1" customWidth="1"/>
    <col min="7178" max="7178" width="16.5703125" style="1" bestFit="1" customWidth="1"/>
    <col min="7179" max="7179" width="11.42578125" style="1" bestFit="1" customWidth="1"/>
    <col min="7180" max="7424" width="9.140625" style="1"/>
    <col min="7425" max="7425" width="0" style="1" hidden="1" customWidth="1"/>
    <col min="7426" max="7426" width="69.7109375" style="1" customWidth="1"/>
    <col min="7427" max="7427" width="18.7109375" style="1" customWidth="1"/>
    <col min="7428" max="7428" width="17" style="1" customWidth="1"/>
    <col min="7429" max="7429" width="18.7109375" style="1" customWidth="1"/>
    <col min="7430" max="7430" width="10.7109375" style="1" customWidth="1"/>
    <col min="7431" max="7431" width="14.5703125" style="1" bestFit="1" customWidth="1"/>
    <col min="7432" max="7432" width="19.85546875" style="1" customWidth="1"/>
    <col min="7433" max="7433" width="15.140625" style="1" bestFit="1" customWidth="1"/>
    <col min="7434" max="7434" width="16.5703125" style="1" bestFit="1" customWidth="1"/>
    <col min="7435" max="7435" width="11.42578125" style="1" bestFit="1" customWidth="1"/>
    <col min="7436" max="7680" width="9.140625" style="1"/>
    <col min="7681" max="7681" width="0" style="1" hidden="1" customWidth="1"/>
    <col min="7682" max="7682" width="69.7109375" style="1" customWidth="1"/>
    <col min="7683" max="7683" width="18.7109375" style="1" customWidth="1"/>
    <col min="7684" max="7684" width="17" style="1" customWidth="1"/>
    <col min="7685" max="7685" width="18.7109375" style="1" customWidth="1"/>
    <col min="7686" max="7686" width="10.7109375" style="1" customWidth="1"/>
    <col min="7687" max="7687" width="14.5703125" style="1" bestFit="1" customWidth="1"/>
    <col min="7688" max="7688" width="19.85546875" style="1" customWidth="1"/>
    <col min="7689" max="7689" width="15.140625" style="1" bestFit="1" customWidth="1"/>
    <col min="7690" max="7690" width="16.5703125" style="1" bestFit="1" customWidth="1"/>
    <col min="7691" max="7691" width="11.42578125" style="1" bestFit="1" customWidth="1"/>
    <col min="7692" max="7936" width="9.140625" style="1"/>
    <col min="7937" max="7937" width="0" style="1" hidden="1" customWidth="1"/>
    <col min="7938" max="7938" width="69.7109375" style="1" customWidth="1"/>
    <col min="7939" max="7939" width="18.7109375" style="1" customWidth="1"/>
    <col min="7940" max="7940" width="17" style="1" customWidth="1"/>
    <col min="7941" max="7941" width="18.7109375" style="1" customWidth="1"/>
    <col min="7942" max="7942" width="10.7109375" style="1" customWidth="1"/>
    <col min="7943" max="7943" width="14.5703125" style="1" bestFit="1" customWidth="1"/>
    <col min="7944" max="7944" width="19.85546875" style="1" customWidth="1"/>
    <col min="7945" max="7945" width="15.140625" style="1" bestFit="1" customWidth="1"/>
    <col min="7946" max="7946" width="16.5703125" style="1" bestFit="1" customWidth="1"/>
    <col min="7947" max="7947" width="11.42578125" style="1" bestFit="1" customWidth="1"/>
    <col min="7948" max="8192" width="9.140625" style="1"/>
    <col min="8193" max="8193" width="0" style="1" hidden="1" customWidth="1"/>
    <col min="8194" max="8194" width="69.7109375" style="1" customWidth="1"/>
    <col min="8195" max="8195" width="18.7109375" style="1" customWidth="1"/>
    <col min="8196" max="8196" width="17" style="1" customWidth="1"/>
    <col min="8197" max="8197" width="18.7109375" style="1" customWidth="1"/>
    <col min="8198" max="8198" width="10.7109375" style="1" customWidth="1"/>
    <col min="8199" max="8199" width="14.5703125" style="1" bestFit="1" customWidth="1"/>
    <col min="8200" max="8200" width="19.85546875" style="1" customWidth="1"/>
    <col min="8201" max="8201" width="15.140625" style="1" bestFit="1" customWidth="1"/>
    <col min="8202" max="8202" width="16.5703125" style="1" bestFit="1" customWidth="1"/>
    <col min="8203" max="8203" width="11.42578125" style="1" bestFit="1" customWidth="1"/>
    <col min="8204" max="8448" width="9.140625" style="1"/>
    <col min="8449" max="8449" width="0" style="1" hidden="1" customWidth="1"/>
    <col min="8450" max="8450" width="69.7109375" style="1" customWidth="1"/>
    <col min="8451" max="8451" width="18.7109375" style="1" customWidth="1"/>
    <col min="8452" max="8452" width="17" style="1" customWidth="1"/>
    <col min="8453" max="8453" width="18.7109375" style="1" customWidth="1"/>
    <col min="8454" max="8454" width="10.7109375" style="1" customWidth="1"/>
    <col min="8455" max="8455" width="14.5703125" style="1" bestFit="1" customWidth="1"/>
    <col min="8456" max="8456" width="19.85546875" style="1" customWidth="1"/>
    <col min="8457" max="8457" width="15.140625" style="1" bestFit="1" customWidth="1"/>
    <col min="8458" max="8458" width="16.5703125" style="1" bestFit="1" customWidth="1"/>
    <col min="8459" max="8459" width="11.42578125" style="1" bestFit="1" customWidth="1"/>
    <col min="8460" max="8704" width="9.140625" style="1"/>
    <col min="8705" max="8705" width="0" style="1" hidden="1" customWidth="1"/>
    <col min="8706" max="8706" width="69.7109375" style="1" customWidth="1"/>
    <col min="8707" max="8707" width="18.7109375" style="1" customWidth="1"/>
    <col min="8708" max="8708" width="17" style="1" customWidth="1"/>
    <col min="8709" max="8709" width="18.7109375" style="1" customWidth="1"/>
    <col min="8710" max="8710" width="10.7109375" style="1" customWidth="1"/>
    <col min="8711" max="8711" width="14.5703125" style="1" bestFit="1" customWidth="1"/>
    <col min="8712" max="8712" width="19.85546875" style="1" customWidth="1"/>
    <col min="8713" max="8713" width="15.140625" style="1" bestFit="1" customWidth="1"/>
    <col min="8714" max="8714" width="16.5703125" style="1" bestFit="1" customWidth="1"/>
    <col min="8715" max="8715" width="11.42578125" style="1" bestFit="1" customWidth="1"/>
    <col min="8716" max="8960" width="9.140625" style="1"/>
    <col min="8961" max="8961" width="0" style="1" hidden="1" customWidth="1"/>
    <col min="8962" max="8962" width="69.7109375" style="1" customWidth="1"/>
    <col min="8963" max="8963" width="18.7109375" style="1" customWidth="1"/>
    <col min="8964" max="8964" width="17" style="1" customWidth="1"/>
    <col min="8965" max="8965" width="18.7109375" style="1" customWidth="1"/>
    <col min="8966" max="8966" width="10.7109375" style="1" customWidth="1"/>
    <col min="8967" max="8967" width="14.5703125" style="1" bestFit="1" customWidth="1"/>
    <col min="8968" max="8968" width="19.85546875" style="1" customWidth="1"/>
    <col min="8969" max="8969" width="15.140625" style="1" bestFit="1" customWidth="1"/>
    <col min="8970" max="8970" width="16.5703125" style="1" bestFit="1" customWidth="1"/>
    <col min="8971" max="8971" width="11.42578125" style="1" bestFit="1" customWidth="1"/>
    <col min="8972" max="9216" width="9.140625" style="1"/>
    <col min="9217" max="9217" width="0" style="1" hidden="1" customWidth="1"/>
    <col min="9218" max="9218" width="69.7109375" style="1" customWidth="1"/>
    <col min="9219" max="9219" width="18.7109375" style="1" customWidth="1"/>
    <col min="9220" max="9220" width="17" style="1" customWidth="1"/>
    <col min="9221" max="9221" width="18.7109375" style="1" customWidth="1"/>
    <col min="9222" max="9222" width="10.7109375" style="1" customWidth="1"/>
    <col min="9223" max="9223" width="14.5703125" style="1" bestFit="1" customWidth="1"/>
    <col min="9224" max="9224" width="19.85546875" style="1" customWidth="1"/>
    <col min="9225" max="9225" width="15.140625" style="1" bestFit="1" customWidth="1"/>
    <col min="9226" max="9226" width="16.5703125" style="1" bestFit="1" customWidth="1"/>
    <col min="9227" max="9227" width="11.42578125" style="1" bestFit="1" customWidth="1"/>
    <col min="9228" max="9472" width="9.140625" style="1"/>
    <col min="9473" max="9473" width="0" style="1" hidden="1" customWidth="1"/>
    <col min="9474" max="9474" width="69.7109375" style="1" customWidth="1"/>
    <col min="9475" max="9475" width="18.7109375" style="1" customWidth="1"/>
    <col min="9476" max="9476" width="17" style="1" customWidth="1"/>
    <col min="9477" max="9477" width="18.7109375" style="1" customWidth="1"/>
    <col min="9478" max="9478" width="10.7109375" style="1" customWidth="1"/>
    <col min="9479" max="9479" width="14.5703125" style="1" bestFit="1" customWidth="1"/>
    <col min="9480" max="9480" width="19.85546875" style="1" customWidth="1"/>
    <col min="9481" max="9481" width="15.140625" style="1" bestFit="1" customWidth="1"/>
    <col min="9482" max="9482" width="16.5703125" style="1" bestFit="1" customWidth="1"/>
    <col min="9483" max="9483" width="11.42578125" style="1" bestFit="1" customWidth="1"/>
    <col min="9484" max="9728" width="9.140625" style="1"/>
    <col min="9729" max="9729" width="0" style="1" hidden="1" customWidth="1"/>
    <col min="9730" max="9730" width="69.7109375" style="1" customWidth="1"/>
    <col min="9731" max="9731" width="18.7109375" style="1" customWidth="1"/>
    <col min="9732" max="9732" width="17" style="1" customWidth="1"/>
    <col min="9733" max="9733" width="18.7109375" style="1" customWidth="1"/>
    <col min="9734" max="9734" width="10.7109375" style="1" customWidth="1"/>
    <col min="9735" max="9735" width="14.5703125" style="1" bestFit="1" customWidth="1"/>
    <col min="9736" max="9736" width="19.85546875" style="1" customWidth="1"/>
    <col min="9737" max="9737" width="15.140625" style="1" bestFit="1" customWidth="1"/>
    <col min="9738" max="9738" width="16.5703125" style="1" bestFit="1" customWidth="1"/>
    <col min="9739" max="9739" width="11.42578125" style="1" bestFit="1" customWidth="1"/>
    <col min="9740" max="9984" width="9.140625" style="1"/>
    <col min="9985" max="9985" width="0" style="1" hidden="1" customWidth="1"/>
    <col min="9986" max="9986" width="69.7109375" style="1" customWidth="1"/>
    <col min="9987" max="9987" width="18.7109375" style="1" customWidth="1"/>
    <col min="9988" max="9988" width="17" style="1" customWidth="1"/>
    <col min="9989" max="9989" width="18.7109375" style="1" customWidth="1"/>
    <col min="9990" max="9990" width="10.7109375" style="1" customWidth="1"/>
    <col min="9991" max="9991" width="14.5703125" style="1" bestFit="1" customWidth="1"/>
    <col min="9992" max="9992" width="19.85546875" style="1" customWidth="1"/>
    <col min="9993" max="9993" width="15.140625" style="1" bestFit="1" customWidth="1"/>
    <col min="9994" max="9994" width="16.5703125" style="1" bestFit="1" customWidth="1"/>
    <col min="9995" max="9995" width="11.42578125" style="1" bestFit="1" customWidth="1"/>
    <col min="9996" max="10240" width="9.140625" style="1"/>
    <col min="10241" max="10241" width="0" style="1" hidden="1" customWidth="1"/>
    <col min="10242" max="10242" width="69.7109375" style="1" customWidth="1"/>
    <col min="10243" max="10243" width="18.7109375" style="1" customWidth="1"/>
    <col min="10244" max="10244" width="17" style="1" customWidth="1"/>
    <col min="10245" max="10245" width="18.7109375" style="1" customWidth="1"/>
    <col min="10246" max="10246" width="10.7109375" style="1" customWidth="1"/>
    <col min="10247" max="10247" width="14.5703125" style="1" bestFit="1" customWidth="1"/>
    <col min="10248" max="10248" width="19.85546875" style="1" customWidth="1"/>
    <col min="10249" max="10249" width="15.140625" style="1" bestFit="1" customWidth="1"/>
    <col min="10250" max="10250" width="16.5703125" style="1" bestFit="1" customWidth="1"/>
    <col min="10251" max="10251" width="11.42578125" style="1" bestFit="1" customWidth="1"/>
    <col min="10252" max="10496" width="9.140625" style="1"/>
    <col min="10497" max="10497" width="0" style="1" hidden="1" customWidth="1"/>
    <col min="10498" max="10498" width="69.7109375" style="1" customWidth="1"/>
    <col min="10499" max="10499" width="18.7109375" style="1" customWidth="1"/>
    <col min="10500" max="10500" width="17" style="1" customWidth="1"/>
    <col min="10501" max="10501" width="18.7109375" style="1" customWidth="1"/>
    <col min="10502" max="10502" width="10.7109375" style="1" customWidth="1"/>
    <col min="10503" max="10503" width="14.5703125" style="1" bestFit="1" customWidth="1"/>
    <col min="10504" max="10504" width="19.85546875" style="1" customWidth="1"/>
    <col min="10505" max="10505" width="15.140625" style="1" bestFit="1" customWidth="1"/>
    <col min="10506" max="10506" width="16.5703125" style="1" bestFit="1" customWidth="1"/>
    <col min="10507" max="10507" width="11.42578125" style="1" bestFit="1" customWidth="1"/>
    <col min="10508" max="10752" width="9.140625" style="1"/>
    <col min="10753" max="10753" width="0" style="1" hidden="1" customWidth="1"/>
    <col min="10754" max="10754" width="69.7109375" style="1" customWidth="1"/>
    <col min="10755" max="10755" width="18.7109375" style="1" customWidth="1"/>
    <col min="10756" max="10756" width="17" style="1" customWidth="1"/>
    <col min="10757" max="10757" width="18.7109375" style="1" customWidth="1"/>
    <col min="10758" max="10758" width="10.7109375" style="1" customWidth="1"/>
    <col min="10759" max="10759" width="14.5703125" style="1" bestFit="1" customWidth="1"/>
    <col min="10760" max="10760" width="19.85546875" style="1" customWidth="1"/>
    <col min="10761" max="10761" width="15.140625" style="1" bestFit="1" customWidth="1"/>
    <col min="10762" max="10762" width="16.5703125" style="1" bestFit="1" customWidth="1"/>
    <col min="10763" max="10763" width="11.42578125" style="1" bestFit="1" customWidth="1"/>
    <col min="10764" max="11008" width="9.140625" style="1"/>
    <col min="11009" max="11009" width="0" style="1" hidden="1" customWidth="1"/>
    <col min="11010" max="11010" width="69.7109375" style="1" customWidth="1"/>
    <col min="11011" max="11011" width="18.7109375" style="1" customWidth="1"/>
    <col min="11012" max="11012" width="17" style="1" customWidth="1"/>
    <col min="11013" max="11013" width="18.7109375" style="1" customWidth="1"/>
    <col min="11014" max="11014" width="10.7109375" style="1" customWidth="1"/>
    <col min="11015" max="11015" width="14.5703125" style="1" bestFit="1" customWidth="1"/>
    <col min="11016" max="11016" width="19.85546875" style="1" customWidth="1"/>
    <col min="11017" max="11017" width="15.140625" style="1" bestFit="1" customWidth="1"/>
    <col min="11018" max="11018" width="16.5703125" style="1" bestFit="1" customWidth="1"/>
    <col min="11019" max="11019" width="11.42578125" style="1" bestFit="1" customWidth="1"/>
    <col min="11020" max="11264" width="9.140625" style="1"/>
    <col min="11265" max="11265" width="0" style="1" hidden="1" customWidth="1"/>
    <col min="11266" max="11266" width="69.7109375" style="1" customWidth="1"/>
    <col min="11267" max="11267" width="18.7109375" style="1" customWidth="1"/>
    <col min="11268" max="11268" width="17" style="1" customWidth="1"/>
    <col min="11269" max="11269" width="18.7109375" style="1" customWidth="1"/>
    <col min="11270" max="11270" width="10.7109375" style="1" customWidth="1"/>
    <col min="11271" max="11271" width="14.5703125" style="1" bestFit="1" customWidth="1"/>
    <col min="11272" max="11272" width="19.85546875" style="1" customWidth="1"/>
    <col min="11273" max="11273" width="15.140625" style="1" bestFit="1" customWidth="1"/>
    <col min="11274" max="11274" width="16.5703125" style="1" bestFit="1" customWidth="1"/>
    <col min="11275" max="11275" width="11.42578125" style="1" bestFit="1" customWidth="1"/>
    <col min="11276" max="11520" width="9.140625" style="1"/>
    <col min="11521" max="11521" width="0" style="1" hidden="1" customWidth="1"/>
    <col min="11522" max="11522" width="69.7109375" style="1" customWidth="1"/>
    <col min="11523" max="11523" width="18.7109375" style="1" customWidth="1"/>
    <col min="11524" max="11524" width="17" style="1" customWidth="1"/>
    <col min="11525" max="11525" width="18.7109375" style="1" customWidth="1"/>
    <col min="11526" max="11526" width="10.7109375" style="1" customWidth="1"/>
    <col min="11527" max="11527" width="14.5703125" style="1" bestFit="1" customWidth="1"/>
    <col min="11528" max="11528" width="19.85546875" style="1" customWidth="1"/>
    <col min="11529" max="11529" width="15.140625" style="1" bestFit="1" customWidth="1"/>
    <col min="11530" max="11530" width="16.5703125" style="1" bestFit="1" customWidth="1"/>
    <col min="11531" max="11531" width="11.42578125" style="1" bestFit="1" customWidth="1"/>
    <col min="11532" max="11776" width="9.140625" style="1"/>
    <col min="11777" max="11777" width="0" style="1" hidden="1" customWidth="1"/>
    <col min="11778" max="11778" width="69.7109375" style="1" customWidth="1"/>
    <col min="11779" max="11779" width="18.7109375" style="1" customWidth="1"/>
    <col min="11780" max="11780" width="17" style="1" customWidth="1"/>
    <col min="11781" max="11781" width="18.7109375" style="1" customWidth="1"/>
    <col min="11782" max="11782" width="10.7109375" style="1" customWidth="1"/>
    <col min="11783" max="11783" width="14.5703125" style="1" bestFit="1" customWidth="1"/>
    <col min="11784" max="11784" width="19.85546875" style="1" customWidth="1"/>
    <col min="11785" max="11785" width="15.140625" style="1" bestFit="1" customWidth="1"/>
    <col min="11786" max="11786" width="16.5703125" style="1" bestFit="1" customWidth="1"/>
    <col min="11787" max="11787" width="11.42578125" style="1" bestFit="1" customWidth="1"/>
    <col min="11788" max="12032" width="9.140625" style="1"/>
    <col min="12033" max="12033" width="0" style="1" hidden="1" customWidth="1"/>
    <col min="12034" max="12034" width="69.7109375" style="1" customWidth="1"/>
    <col min="12035" max="12035" width="18.7109375" style="1" customWidth="1"/>
    <col min="12036" max="12036" width="17" style="1" customWidth="1"/>
    <col min="12037" max="12037" width="18.7109375" style="1" customWidth="1"/>
    <col min="12038" max="12038" width="10.7109375" style="1" customWidth="1"/>
    <col min="12039" max="12039" width="14.5703125" style="1" bestFit="1" customWidth="1"/>
    <col min="12040" max="12040" width="19.85546875" style="1" customWidth="1"/>
    <col min="12041" max="12041" width="15.140625" style="1" bestFit="1" customWidth="1"/>
    <col min="12042" max="12042" width="16.5703125" style="1" bestFit="1" customWidth="1"/>
    <col min="12043" max="12043" width="11.42578125" style="1" bestFit="1" customWidth="1"/>
    <col min="12044" max="12288" width="9.140625" style="1"/>
    <col min="12289" max="12289" width="0" style="1" hidden="1" customWidth="1"/>
    <col min="12290" max="12290" width="69.7109375" style="1" customWidth="1"/>
    <col min="12291" max="12291" width="18.7109375" style="1" customWidth="1"/>
    <col min="12292" max="12292" width="17" style="1" customWidth="1"/>
    <col min="12293" max="12293" width="18.7109375" style="1" customWidth="1"/>
    <col min="12294" max="12294" width="10.7109375" style="1" customWidth="1"/>
    <col min="12295" max="12295" width="14.5703125" style="1" bestFit="1" customWidth="1"/>
    <col min="12296" max="12296" width="19.85546875" style="1" customWidth="1"/>
    <col min="12297" max="12297" width="15.140625" style="1" bestFit="1" customWidth="1"/>
    <col min="12298" max="12298" width="16.5703125" style="1" bestFit="1" customWidth="1"/>
    <col min="12299" max="12299" width="11.42578125" style="1" bestFit="1" customWidth="1"/>
    <col min="12300" max="12544" width="9.140625" style="1"/>
    <col min="12545" max="12545" width="0" style="1" hidden="1" customWidth="1"/>
    <col min="12546" max="12546" width="69.7109375" style="1" customWidth="1"/>
    <col min="12547" max="12547" width="18.7109375" style="1" customWidth="1"/>
    <col min="12548" max="12548" width="17" style="1" customWidth="1"/>
    <col min="12549" max="12549" width="18.7109375" style="1" customWidth="1"/>
    <col min="12550" max="12550" width="10.7109375" style="1" customWidth="1"/>
    <col min="12551" max="12551" width="14.5703125" style="1" bestFit="1" customWidth="1"/>
    <col min="12552" max="12552" width="19.85546875" style="1" customWidth="1"/>
    <col min="12553" max="12553" width="15.140625" style="1" bestFit="1" customWidth="1"/>
    <col min="12554" max="12554" width="16.5703125" style="1" bestFit="1" customWidth="1"/>
    <col min="12555" max="12555" width="11.42578125" style="1" bestFit="1" customWidth="1"/>
    <col min="12556" max="12800" width="9.140625" style="1"/>
    <col min="12801" max="12801" width="0" style="1" hidden="1" customWidth="1"/>
    <col min="12802" max="12802" width="69.7109375" style="1" customWidth="1"/>
    <col min="12803" max="12803" width="18.7109375" style="1" customWidth="1"/>
    <col min="12804" max="12804" width="17" style="1" customWidth="1"/>
    <col min="12805" max="12805" width="18.7109375" style="1" customWidth="1"/>
    <col min="12806" max="12806" width="10.7109375" style="1" customWidth="1"/>
    <col min="12807" max="12807" width="14.5703125" style="1" bestFit="1" customWidth="1"/>
    <col min="12808" max="12808" width="19.85546875" style="1" customWidth="1"/>
    <col min="12809" max="12809" width="15.140625" style="1" bestFit="1" customWidth="1"/>
    <col min="12810" max="12810" width="16.5703125" style="1" bestFit="1" customWidth="1"/>
    <col min="12811" max="12811" width="11.42578125" style="1" bestFit="1" customWidth="1"/>
    <col min="12812" max="13056" width="9.140625" style="1"/>
    <col min="13057" max="13057" width="0" style="1" hidden="1" customWidth="1"/>
    <col min="13058" max="13058" width="69.7109375" style="1" customWidth="1"/>
    <col min="13059" max="13059" width="18.7109375" style="1" customWidth="1"/>
    <col min="13060" max="13060" width="17" style="1" customWidth="1"/>
    <col min="13061" max="13061" width="18.7109375" style="1" customWidth="1"/>
    <col min="13062" max="13062" width="10.7109375" style="1" customWidth="1"/>
    <col min="13063" max="13063" width="14.5703125" style="1" bestFit="1" customWidth="1"/>
    <col min="13064" max="13064" width="19.85546875" style="1" customWidth="1"/>
    <col min="13065" max="13065" width="15.140625" style="1" bestFit="1" customWidth="1"/>
    <col min="13066" max="13066" width="16.5703125" style="1" bestFit="1" customWidth="1"/>
    <col min="13067" max="13067" width="11.42578125" style="1" bestFit="1" customWidth="1"/>
    <col min="13068" max="13312" width="9.140625" style="1"/>
    <col min="13313" max="13313" width="0" style="1" hidden="1" customWidth="1"/>
    <col min="13314" max="13314" width="69.7109375" style="1" customWidth="1"/>
    <col min="13315" max="13315" width="18.7109375" style="1" customWidth="1"/>
    <col min="13316" max="13316" width="17" style="1" customWidth="1"/>
    <col min="13317" max="13317" width="18.7109375" style="1" customWidth="1"/>
    <col min="13318" max="13318" width="10.7109375" style="1" customWidth="1"/>
    <col min="13319" max="13319" width="14.5703125" style="1" bestFit="1" customWidth="1"/>
    <col min="13320" max="13320" width="19.85546875" style="1" customWidth="1"/>
    <col min="13321" max="13321" width="15.140625" style="1" bestFit="1" customWidth="1"/>
    <col min="13322" max="13322" width="16.5703125" style="1" bestFit="1" customWidth="1"/>
    <col min="13323" max="13323" width="11.42578125" style="1" bestFit="1" customWidth="1"/>
    <col min="13324" max="13568" width="9.140625" style="1"/>
    <col min="13569" max="13569" width="0" style="1" hidden="1" customWidth="1"/>
    <col min="13570" max="13570" width="69.7109375" style="1" customWidth="1"/>
    <col min="13571" max="13571" width="18.7109375" style="1" customWidth="1"/>
    <col min="13572" max="13572" width="17" style="1" customWidth="1"/>
    <col min="13573" max="13573" width="18.7109375" style="1" customWidth="1"/>
    <col min="13574" max="13574" width="10.7109375" style="1" customWidth="1"/>
    <col min="13575" max="13575" width="14.5703125" style="1" bestFit="1" customWidth="1"/>
    <col min="13576" max="13576" width="19.85546875" style="1" customWidth="1"/>
    <col min="13577" max="13577" width="15.140625" style="1" bestFit="1" customWidth="1"/>
    <col min="13578" max="13578" width="16.5703125" style="1" bestFit="1" customWidth="1"/>
    <col min="13579" max="13579" width="11.42578125" style="1" bestFit="1" customWidth="1"/>
    <col min="13580" max="13824" width="9.140625" style="1"/>
    <col min="13825" max="13825" width="0" style="1" hidden="1" customWidth="1"/>
    <col min="13826" max="13826" width="69.7109375" style="1" customWidth="1"/>
    <col min="13827" max="13827" width="18.7109375" style="1" customWidth="1"/>
    <col min="13828" max="13828" width="17" style="1" customWidth="1"/>
    <col min="13829" max="13829" width="18.7109375" style="1" customWidth="1"/>
    <col min="13830" max="13830" width="10.7109375" style="1" customWidth="1"/>
    <col min="13831" max="13831" width="14.5703125" style="1" bestFit="1" customWidth="1"/>
    <col min="13832" max="13832" width="19.85546875" style="1" customWidth="1"/>
    <col min="13833" max="13833" width="15.140625" style="1" bestFit="1" customWidth="1"/>
    <col min="13834" max="13834" width="16.5703125" style="1" bestFit="1" customWidth="1"/>
    <col min="13835" max="13835" width="11.42578125" style="1" bestFit="1" customWidth="1"/>
    <col min="13836" max="14080" width="9.140625" style="1"/>
    <col min="14081" max="14081" width="0" style="1" hidden="1" customWidth="1"/>
    <col min="14082" max="14082" width="69.7109375" style="1" customWidth="1"/>
    <col min="14083" max="14083" width="18.7109375" style="1" customWidth="1"/>
    <col min="14084" max="14084" width="17" style="1" customWidth="1"/>
    <col min="14085" max="14085" width="18.7109375" style="1" customWidth="1"/>
    <col min="14086" max="14086" width="10.7109375" style="1" customWidth="1"/>
    <col min="14087" max="14087" width="14.5703125" style="1" bestFit="1" customWidth="1"/>
    <col min="14088" max="14088" width="19.85546875" style="1" customWidth="1"/>
    <col min="14089" max="14089" width="15.140625" style="1" bestFit="1" customWidth="1"/>
    <col min="14090" max="14090" width="16.5703125" style="1" bestFit="1" customWidth="1"/>
    <col min="14091" max="14091" width="11.42578125" style="1" bestFit="1" customWidth="1"/>
    <col min="14092" max="14336" width="9.140625" style="1"/>
    <col min="14337" max="14337" width="0" style="1" hidden="1" customWidth="1"/>
    <col min="14338" max="14338" width="69.7109375" style="1" customWidth="1"/>
    <col min="14339" max="14339" width="18.7109375" style="1" customWidth="1"/>
    <col min="14340" max="14340" width="17" style="1" customWidth="1"/>
    <col min="14341" max="14341" width="18.7109375" style="1" customWidth="1"/>
    <col min="14342" max="14342" width="10.7109375" style="1" customWidth="1"/>
    <col min="14343" max="14343" width="14.5703125" style="1" bestFit="1" customWidth="1"/>
    <col min="14344" max="14344" width="19.85546875" style="1" customWidth="1"/>
    <col min="14345" max="14345" width="15.140625" style="1" bestFit="1" customWidth="1"/>
    <col min="14346" max="14346" width="16.5703125" style="1" bestFit="1" customWidth="1"/>
    <col min="14347" max="14347" width="11.42578125" style="1" bestFit="1" customWidth="1"/>
    <col min="14348" max="14592" width="9.140625" style="1"/>
    <col min="14593" max="14593" width="0" style="1" hidden="1" customWidth="1"/>
    <col min="14594" max="14594" width="69.7109375" style="1" customWidth="1"/>
    <col min="14595" max="14595" width="18.7109375" style="1" customWidth="1"/>
    <col min="14596" max="14596" width="17" style="1" customWidth="1"/>
    <col min="14597" max="14597" width="18.7109375" style="1" customWidth="1"/>
    <col min="14598" max="14598" width="10.7109375" style="1" customWidth="1"/>
    <col min="14599" max="14599" width="14.5703125" style="1" bestFit="1" customWidth="1"/>
    <col min="14600" max="14600" width="19.85546875" style="1" customWidth="1"/>
    <col min="14601" max="14601" width="15.140625" style="1" bestFit="1" customWidth="1"/>
    <col min="14602" max="14602" width="16.5703125" style="1" bestFit="1" customWidth="1"/>
    <col min="14603" max="14603" width="11.42578125" style="1" bestFit="1" customWidth="1"/>
    <col min="14604" max="14848" width="9.140625" style="1"/>
    <col min="14849" max="14849" width="0" style="1" hidden="1" customWidth="1"/>
    <col min="14850" max="14850" width="69.7109375" style="1" customWidth="1"/>
    <col min="14851" max="14851" width="18.7109375" style="1" customWidth="1"/>
    <col min="14852" max="14852" width="17" style="1" customWidth="1"/>
    <col min="14853" max="14853" width="18.7109375" style="1" customWidth="1"/>
    <col min="14854" max="14854" width="10.7109375" style="1" customWidth="1"/>
    <col min="14855" max="14855" width="14.5703125" style="1" bestFit="1" customWidth="1"/>
    <col min="14856" max="14856" width="19.85546875" style="1" customWidth="1"/>
    <col min="14857" max="14857" width="15.140625" style="1" bestFit="1" customWidth="1"/>
    <col min="14858" max="14858" width="16.5703125" style="1" bestFit="1" customWidth="1"/>
    <col min="14859" max="14859" width="11.42578125" style="1" bestFit="1" customWidth="1"/>
    <col min="14860" max="15104" width="9.140625" style="1"/>
    <col min="15105" max="15105" width="0" style="1" hidden="1" customWidth="1"/>
    <col min="15106" max="15106" width="69.7109375" style="1" customWidth="1"/>
    <col min="15107" max="15107" width="18.7109375" style="1" customWidth="1"/>
    <col min="15108" max="15108" width="17" style="1" customWidth="1"/>
    <col min="15109" max="15109" width="18.7109375" style="1" customWidth="1"/>
    <col min="15110" max="15110" width="10.7109375" style="1" customWidth="1"/>
    <col min="15111" max="15111" width="14.5703125" style="1" bestFit="1" customWidth="1"/>
    <col min="15112" max="15112" width="19.85546875" style="1" customWidth="1"/>
    <col min="15113" max="15113" width="15.140625" style="1" bestFit="1" customWidth="1"/>
    <col min="15114" max="15114" width="16.5703125" style="1" bestFit="1" customWidth="1"/>
    <col min="15115" max="15115" width="11.42578125" style="1" bestFit="1" customWidth="1"/>
    <col min="15116" max="15360" width="9.140625" style="1"/>
    <col min="15361" max="15361" width="0" style="1" hidden="1" customWidth="1"/>
    <col min="15362" max="15362" width="69.7109375" style="1" customWidth="1"/>
    <col min="15363" max="15363" width="18.7109375" style="1" customWidth="1"/>
    <col min="15364" max="15364" width="17" style="1" customWidth="1"/>
    <col min="15365" max="15365" width="18.7109375" style="1" customWidth="1"/>
    <col min="15366" max="15366" width="10.7109375" style="1" customWidth="1"/>
    <col min="15367" max="15367" width="14.5703125" style="1" bestFit="1" customWidth="1"/>
    <col min="15368" max="15368" width="19.85546875" style="1" customWidth="1"/>
    <col min="15369" max="15369" width="15.140625" style="1" bestFit="1" customWidth="1"/>
    <col min="15370" max="15370" width="16.5703125" style="1" bestFit="1" customWidth="1"/>
    <col min="15371" max="15371" width="11.42578125" style="1" bestFit="1" customWidth="1"/>
    <col min="15372" max="15616" width="9.140625" style="1"/>
    <col min="15617" max="15617" width="0" style="1" hidden="1" customWidth="1"/>
    <col min="15618" max="15618" width="69.7109375" style="1" customWidth="1"/>
    <col min="15619" max="15619" width="18.7109375" style="1" customWidth="1"/>
    <col min="15620" max="15620" width="17" style="1" customWidth="1"/>
    <col min="15621" max="15621" width="18.7109375" style="1" customWidth="1"/>
    <col min="15622" max="15622" width="10.7109375" style="1" customWidth="1"/>
    <col min="15623" max="15623" width="14.5703125" style="1" bestFit="1" customWidth="1"/>
    <col min="15624" max="15624" width="19.85546875" style="1" customWidth="1"/>
    <col min="15625" max="15625" width="15.140625" style="1" bestFit="1" customWidth="1"/>
    <col min="15626" max="15626" width="16.5703125" style="1" bestFit="1" customWidth="1"/>
    <col min="15627" max="15627" width="11.42578125" style="1" bestFit="1" customWidth="1"/>
    <col min="15628" max="15872" width="9.140625" style="1"/>
    <col min="15873" max="15873" width="0" style="1" hidden="1" customWidth="1"/>
    <col min="15874" max="15874" width="69.7109375" style="1" customWidth="1"/>
    <col min="15875" max="15875" width="18.7109375" style="1" customWidth="1"/>
    <col min="15876" max="15876" width="17" style="1" customWidth="1"/>
    <col min="15877" max="15877" width="18.7109375" style="1" customWidth="1"/>
    <col min="15878" max="15878" width="10.7109375" style="1" customWidth="1"/>
    <col min="15879" max="15879" width="14.5703125" style="1" bestFit="1" customWidth="1"/>
    <col min="15880" max="15880" width="19.85546875" style="1" customWidth="1"/>
    <col min="15881" max="15881" width="15.140625" style="1" bestFit="1" customWidth="1"/>
    <col min="15882" max="15882" width="16.5703125" style="1" bestFit="1" customWidth="1"/>
    <col min="15883" max="15883" width="11.42578125" style="1" bestFit="1" customWidth="1"/>
    <col min="15884" max="16128" width="9.140625" style="1"/>
    <col min="16129" max="16129" width="0" style="1" hidden="1" customWidth="1"/>
    <col min="16130" max="16130" width="69.7109375" style="1" customWidth="1"/>
    <col min="16131" max="16131" width="18.7109375" style="1" customWidth="1"/>
    <col min="16132" max="16132" width="17" style="1" customWidth="1"/>
    <col min="16133" max="16133" width="18.7109375" style="1" customWidth="1"/>
    <col min="16134" max="16134" width="10.7109375" style="1" customWidth="1"/>
    <col min="16135" max="16135" width="14.5703125" style="1" bestFit="1" customWidth="1"/>
    <col min="16136" max="16136" width="19.85546875" style="1" customWidth="1"/>
    <col min="16137" max="16137" width="15.140625" style="1" bestFit="1" customWidth="1"/>
    <col min="16138" max="16138" width="16.5703125" style="1" bestFit="1" customWidth="1"/>
    <col min="16139" max="16139" width="11.42578125" style="1" bestFit="1" customWidth="1"/>
    <col min="16140" max="16384" width="9.140625" style="1"/>
  </cols>
  <sheetData>
    <row r="1" spans="2:12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2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2" x14ac:dyDescent="0.25">
      <c r="B3" s="125" t="s">
        <v>2</v>
      </c>
      <c r="C3" s="129"/>
      <c r="D3" s="128"/>
      <c r="E3" s="127"/>
      <c r="F3" s="127"/>
      <c r="G3" s="127"/>
      <c r="H3" s="126"/>
    </row>
    <row r="4" spans="2:12" x14ac:dyDescent="0.25">
      <c r="B4" s="125" t="s">
        <v>763</v>
      </c>
      <c r="C4" s="129"/>
      <c r="D4" s="130"/>
      <c r="E4" s="129"/>
      <c r="F4" s="129"/>
      <c r="G4" s="129"/>
      <c r="H4" s="131"/>
    </row>
    <row r="5" spans="2:12" x14ac:dyDescent="0.25">
      <c r="B5" s="143" t="s">
        <v>4</v>
      </c>
      <c r="C5" s="123"/>
      <c r="D5" s="124"/>
      <c r="E5" s="123"/>
      <c r="F5" s="123"/>
      <c r="G5" s="123"/>
      <c r="H5" s="122"/>
    </row>
    <row r="6" spans="2:12" x14ac:dyDescent="0.25">
      <c r="B6" s="125"/>
      <c r="C6" s="123"/>
      <c r="D6" s="124"/>
      <c r="E6" s="123"/>
      <c r="F6" s="123"/>
      <c r="G6" s="123"/>
      <c r="H6" s="122"/>
    </row>
    <row r="7" spans="2:12" ht="30" x14ac:dyDescent="0.25">
      <c r="B7" s="14" t="s">
        <v>5</v>
      </c>
      <c r="C7" s="144" t="s">
        <v>6</v>
      </c>
      <c r="D7" s="145" t="s">
        <v>7</v>
      </c>
      <c r="E7" s="17" t="s">
        <v>8</v>
      </c>
      <c r="F7" s="292" t="s">
        <v>9</v>
      </c>
      <c r="G7" s="17" t="s">
        <v>10</v>
      </c>
      <c r="H7" s="146" t="s">
        <v>11</v>
      </c>
    </row>
    <row r="8" spans="2:12" x14ac:dyDescent="0.25">
      <c r="B8" s="4" t="s">
        <v>12</v>
      </c>
      <c r="C8" s="19"/>
      <c r="D8" s="120"/>
      <c r="E8" s="119"/>
      <c r="F8" s="293"/>
      <c r="G8" s="119"/>
      <c r="H8" s="118"/>
    </row>
    <row r="9" spans="2:12" x14ac:dyDescent="0.25">
      <c r="B9" s="4" t="s">
        <v>13</v>
      </c>
      <c r="C9" s="19"/>
      <c r="D9" s="120"/>
      <c r="E9" s="119"/>
      <c r="F9" s="293"/>
      <c r="G9" s="119"/>
      <c r="H9" s="118"/>
    </row>
    <row r="10" spans="2:12" x14ac:dyDescent="0.25">
      <c r="B10" s="27" t="s">
        <v>14</v>
      </c>
      <c r="C10" s="19"/>
      <c r="D10" s="120"/>
      <c r="E10" s="119"/>
      <c r="F10" s="293"/>
      <c r="G10" s="119"/>
      <c r="H10" s="118"/>
      <c r="J10" s="1"/>
    </row>
    <row r="11" spans="2:12" x14ac:dyDescent="0.25">
      <c r="B11" s="45" t="s">
        <v>424</v>
      </c>
      <c r="C11" s="45" t="s">
        <v>32</v>
      </c>
      <c r="D11" s="77">
        <v>750</v>
      </c>
      <c r="E11" s="161">
        <v>7745.96</v>
      </c>
      <c r="F11" s="155">
        <v>5.28</v>
      </c>
      <c r="G11" s="233">
        <v>4.4875999999999996</v>
      </c>
      <c r="H11" s="111" t="s">
        <v>425</v>
      </c>
      <c r="J11" s="1"/>
    </row>
    <row r="12" spans="2:12" x14ac:dyDescent="0.25">
      <c r="B12" s="45" t="s">
        <v>764</v>
      </c>
      <c r="C12" s="45" t="s">
        <v>16</v>
      </c>
      <c r="D12" s="77">
        <v>500</v>
      </c>
      <c r="E12" s="161">
        <v>5300.99</v>
      </c>
      <c r="F12" s="155">
        <v>3.61</v>
      </c>
      <c r="G12" s="233">
        <v>4.0400000000000009</v>
      </c>
      <c r="H12" s="111" t="s">
        <v>765</v>
      </c>
      <c r="J12" s="1"/>
    </row>
    <row r="13" spans="2:12" x14ac:dyDescent="0.25">
      <c r="B13" s="45" t="s">
        <v>80</v>
      </c>
      <c r="C13" s="45" t="s">
        <v>16</v>
      </c>
      <c r="D13" s="77">
        <v>250</v>
      </c>
      <c r="E13" s="161">
        <v>2606.4699999999998</v>
      </c>
      <c r="F13" s="155">
        <v>1.78</v>
      </c>
      <c r="G13" s="233">
        <v>5.12</v>
      </c>
      <c r="H13" s="111" t="s">
        <v>81</v>
      </c>
      <c r="J13" s="1"/>
    </row>
    <row r="14" spans="2:12" x14ac:dyDescent="0.25">
      <c r="B14" s="4" t="s">
        <v>92</v>
      </c>
      <c r="C14" s="19"/>
      <c r="D14" s="285"/>
      <c r="E14" s="163">
        <f>SUM(E11:E13)</f>
        <v>15653.42</v>
      </c>
      <c r="F14" s="163">
        <f>SUM(F11:F13)</f>
        <v>10.67</v>
      </c>
      <c r="G14" s="154"/>
      <c r="H14" s="235"/>
      <c r="I14" s="171"/>
      <c r="J14" s="173"/>
      <c r="K14" s="151"/>
      <c r="L14" s="171"/>
    </row>
    <row r="15" spans="2:12" x14ac:dyDescent="0.25">
      <c r="B15" s="27" t="s">
        <v>96</v>
      </c>
      <c r="C15" s="45"/>
      <c r="D15" s="77"/>
      <c r="E15" s="161"/>
      <c r="F15" s="294"/>
      <c r="G15" s="161"/>
      <c r="H15" s="235"/>
      <c r="I15" s="171"/>
      <c r="J15" s="1"/>
      <c r="L15" s="171"/>
    </row>
    <row r="16" spans="2:12" x14ac:dyDescent="0.25">
      <c r="B16" s="27" t="s">
        <v>311</v>
      </c>
      <c r="C16" s="45"/>
      <c r="D16" s="77"/>
      <c r="E16" s="161"/>
      <c r="F16" s="294"/>
      <c r="G16" s="161"/>
      <c r="H16" s="235"/>
      <c r="I16" s="171"/>
      <c r="J16" s="185"/>
      <c r="K16" s="185"/>
      <c r="L16" s="171"/>
    </row>
    <row r="17" spans="2:12" x14ac:dyDescent="0.25">
      <c r="B17" s="45" t="s">
        <v>472</v>
      </c>
      <c r="C17" s="45" t="s">
        <v>316</v>
      </c>
      <c r="D17" s="77">
        <v>1500</v>
      </c>
      <c r="E17" s="161">
        <v>7272.64</v>
      </c>
      <c r="F17" s="162">
        <v>4.95</v>
      </c>
      <c r="G17" s="161">
        <v>4.7348999999999997</v>
      </c>
      <c r="H17" s="235" t="s">
        <v>473</v>
      </c>
      <c r="I17" s="171"/>
      <c r="J17" s="185"/>
      <c r="K17" s="185"/>
      <c r="L17" s="171"/>
    </row>
    <row r="18" spans="2:12" x14ac:dyDescent="0.25">
      <c r="B18" s="45" t="s">
        <v>766</v>
      </c>
      <c r="C18" s="45" t="s">
        <v>313</v>
      </c>
      <c r="D18" s="77">
        <v>1000</v>
      </c>
      <c r="E18" s="161">
        <v>4867.6899999999996</v>
      </c>
      <c r="F18" s="162">
        <v>3.32</v>
      </c>
      <c r="G18" s="161">
        <v>4.7699999999999996</v>
      </c>
      <c r="H18" s="235" t="s">
        <v>767</v>
      </c>
      <c r="I18" s="171"/>
      <c r="J18" s="185"/>
      <c r="K18" s="185"/>
      <c r="L18" s="171"/>
    </row>
    <row r="19" spans="2:12" x14ac:dyDescent="0.25">
      <c r="B19" s="45" t="s">
        <v>768</v>
      </c>
      <c r="C19" s="45" t="s">
        <v>313</v>
      </c>
      <c r="D19" s="77">
        <v>1000</v>
      </c>
      <c r="E19" s="161">
        <v>4788.0200000000004</v>
      </c>
      <c r="F19" s="162">
        <v>3.26</v>
      </c>
      <c r="G19" s="161">
        <v>5.0500000000000007</v>
      </c>
      <c r="H19" s="235" t="s">
        <v>769</v>
      </c>
      <c r="I19" s="171"/>
      <c r="J19" s="185"/>
      <c r="K19" s="185"/>
      <c r="L19" s="171"/>
    </row>
    <row r="20" spans="2:12" x14ac:dyDescent="0.25">
      <c r="B20" s="45" t="s">
        <v>482</v>
      </c>
      <c r="C20" s="45" t="s">
        <v>316</v>
      </c>
      <c r="D20" s="77">
        <v>1000</v>
      </c>
      <c r="E20" s="161">
        <v>4785.57</v>
      </c>
      <c r="F20" s="162">
        <v>3.26</v>
      </c>
      <c r="G20" s="161">
        <v>5.0949999999999998</v>
      </c>
      <c r="H20" s="235" t="s">
        <v>483</v>
      </c>
      <c r="I20" s="171"/>
      <c r="J20" s="185"/>
      <c r="K20" s="185"/>
      <c r="L20" s="171"/>
    </row>
    <row r="21" spans="2:12" x14ac:dyDescent="0.25">
      <c r="B21" s="45" t="s">
        <v>474</v>
      </c>
      <c r="C21" s="45" t="s">
        <v>313</v>
      </c>
      <c r="D21" s="77">
        <v>500</v>
      </c>
      <c r="E21" s="161">
        <v>2397.46</v>
      </c>
      <c r="F21" s="162">
        <v>1.63</v>
      </c>
      <c r="G21" s="161">
        <v>5.085</v>
      </c>
      <c r="H21" s="235" t="s">
        <v>475</v>
      </c>
      <c r="I21" s="171"/>
      <c r="J21" s="185"/>
      <c r="K21" s="185"/>
      <c r="L21" s="171"/>
    </row>
    <row r="22" spans="2:12" x14ac:dyDescent="0.25">
      <c r="B22" s="45" t="s">
        <v>329</v>
      </c>
      <c r="C22" s="45" t="s">
        <v>313</v>
      </c>
      <c r="D22" s="77">
        <v>1667</v>
      </c>
      <c r="E22" s="161">
        <v>1662.27</v>
      </c>
      <c r="F22" s="162">
        <v>1.1299999999999999</v>
      </c>
      <c r="G22" s="161">
        <v>3.8502000000000001</v>
      </c>
      <c r="H22" s="235" t="s">
        <v>330</v>
      </c>
      <c r="I22" s="171"/>
      <c r="J22" s="185"/>
      <c r="K22" s="185"/>
      <c r="L22" s="171"/>
    </row>
    <row r="23" spans="2:12" x14ac:dyDescent="0.25">
      <c r="B23" s="45" t="s">
        <v>484</v>
      </c>
      <c r="C23" s="45" t="s">
        <v>321</v>
      </c>
      <c r="D23" s="77">
        <v>250</v>
      </c>
      <c r="E23" s="161">
        <v>1199.45</v>
      </c>
      <c r="F23" s="162">
        <v>0.82</v>
      </c>
      <c r="G23" s="161">
        <v>5.0599999999999996</v>
      </c>
      <c r="H23" s="235" t="s">
        <v>485</v>
      </c>
      <c r="I23" s="171"/>
      <c r="J23" s="185"/>
      <c r="K23" s="185"/>
      <c r="L23" s="171"/>
    </row>
    <row r="24" spans="2:12" s="155" customFormat="1" x14ac:dyDescent="0.25">
      <c r="B24" s="27" t="s">
        <v>92</v>
      </c>
      <c r="C24" s="27"/>
      <c r="D24" s="79"/>
      <c r="E24" s="163">
        <f>SUM(E17:E23)</f>
        <v>26973.1</v>
      </c>
      <c r="F24" s="163">
        <f>SUM(F17:F23)</f>
        <v>18.369999999999997</v>
      </c>
      <c r="G24" s="154"/>
      <c r="H24" s="235"/>
      <c r="I24" s="171"/>
      <c r="J24" s="1"/>
    </row>
    <row r="25" spans="2:12" s="155" customFormat="1" x14ac:dyDescent="0.25">
      <c r="B25" s="27" t="s">
        <v>339</v>
      </c>
      <c r="C25" s="45"/>
      <c r="D25" s="77"/>
      <c r="E25" s="161"/>
      <c r="F25" s="294"/>
      <c r="G25" s="161"/>
      <c r="H25" s="235"/>
      <c r="I25" s="171"/>
      <c r="J25" s="1"/>
    </row>
    <row r="26" spans="2:12" s="155" customFormat="1" x14ac:dyDescent="0.25">
      <c r="B26" s="27" t="s">
        <v>14</v>
      </c>
      <c r="C26" s="45"/>
      <c r="D26" s="77"/>
      <c r="E26" s="161"/>
      <c r="G26" s="149"/>
      <c r="H26" s="235"/>
      <c r="I26" s="171"/>
      <c r="J26" s="1"/>
    </row>
    <row r="27" spans="2:12" s="155" customFormat="1" x14ac:dyDescent="0.25">
      <c r="B27" s="45" t="s">
        <v>770</v>
      </c>
      <c r="C27" s="45" t="s">
        <v>313</v>
      </c>
      <c r="D27" s="77">
        <v>2000</v>
      </c>
      <c r="E27" s="161">
        <v>9929.7099999999991</v>
      </c>
      <c r="F27" s="155">
        <v>6.77</v>
      </c>
      <c r="G27" s="149">
        <v>3.9750000000000001</v>
      </c>
      <c r="H27" s="235" t="s">
        <v>771</v>
      </c>
      <c r="I27" s="171"/>
      <c r="J27" s="1"/>
    </row>
    <row r="28" spans="2:12" s="155" customFormat="1" x14ac:dyDescent="0.25">
      <c r="B28" s="45" t="s">
        <v>772</v>
      </c>
      <c r="C28" s="45" t="s">
        <v>313</v>
      </c>
      <c r="D28" s="77">
        <v>2000</v>
      </c>
      <c r="E28" s="161">
        <v>9922.68</v>
      </c>
      <c r="F28" s="155">
        <v>6.76</v>
      </c>
      <c r="G28" s="149">
        <v>3.9501999999999997</v>
      </c>
      <c r="H28" s="235" t="s">
        <v>773</v>
      </c>
      <c r="I28" s="171"/>
      <c r="J28" s="1"/>
    </row>
    <row r="29" spans="2:12" s="155" customFormat="1" x14ac:dyDescent="0.25">
      <c r="B29" s="45" t="s">
        <v>774</v>
      </c>
      <c r="C29" s="45" t="s">
        <v>313</v>
      </c>
      <c r="D29" s="77">
        <v>1000</v>
      </c>
      <c r="E29" s="161">
        <v>4978.78</v>
      </c>
      <c r="F29" s="155">
        <v>3.39</v>
      </c>
      <c r="G29" s="149">
        <v>3.8900999999999999</v>
      </c>
      <c r="H29" s="235" t="s">
        <v>775</v>
      </c>
      <c r="I29" s="171"/>
      <c r="J29" s="1"/>
    </row>
    <row r="30" spans="2:12" s="155" customFormat="1" x14ac:dyDescent="0.25">
      <c r="B30" s="27" t="s">
        <v>92</v>
      </c>
      <c r="C30" s="27"/>
      <c r="D30" s="79"/>
      <c r="E30" s="163">
        <f>SUM(E27:E29)</f>
        <v>24831.17</v>
      </c>
      <c r="F30" s="163">
        <f>SUM(F27:F29)</f>
        <v>16.919999999999998</v>
      </c>
      <c r="G30" s="154"/>
      <c r="H30" s="235"/>
      <c r="I30" s="171"/>
      <c r="J30" s="1"/>
    </row>
    <row r="31" spans="2:12" s="155" customFormat="1" x14ac:dyDescent="0.25">
      <c r="B31" s="27" t="s">
        <v>98</v>
      </c>
      <c r="C31" s="27"/>
      <c r="D31" s="79"/>
      <c r="E31" s="156"/>
      <c r="F31" s="158"/>
      <c r="G31" s="157"/>
      <c r="H31" s="41"/>
      <c r="I31" s="171"/>
      <c r="J31" s="1"/>
    </row>
    <row r="32" spans="2:12" s="155" customFormat="1" x14ac:dyDescent="0.25">
      <c r="B32" s="45" t="s">
        <v>776</v>
      </c>
      <c r="C32" s="45" t="s">
        <v>103</v>
      </c>
      <c r="D32" s="77">
        <v>20000000</v>
      </c>
      <c r="E32" s="161">
        <v>19842.62</v>
      </c>
      <c r="F32" s="161">
        <v>13.52</v>
      </c>
      <c r="G32" s="162">
        <v>3.8601999999999999</v>
      </c>
      <c r="H32" s="235" t="s">
        <v>777</v>
      </c>
      <c r="I32" s="171"/>
      <c r="J32" s="1"/>
    </row>
    <row r="33" spans="1:12" s="155" customFormat="1" x14ac:dyDescent="0.25">
      <c r="B33" s="45" t="s">
        <v>500</v>
      </c>
      <c r="C33" s="45" t="s">
        <v>103</v>
      </c>
      <c r="D33" s="77">
        <v>20000000</v>
      </c>
      <c r="E33" s="161">
        <v>19641.740000000002</v>
      </c>
      <c r="F33" s="161">
        <v>13.38</v>
      </c>
      <c r="G33" s="162">
        <v>4.3799000000000001</v>
      </c>
      <c r="H33" s="235" t="s">
        <v>501</v>
      </c>
      <c r="I33" s="171"/>
      <c r="J33" s="1"/>
    </row>
    <row r="34" spans="1:12" s="155" customFormat="1" x14ac:dyDescent="0.25">
      <c r="B34" s="45" t="s">
        <v>778</v>
      </c>
      <c r="C34" s="45" t="s">
        <v>103</v>
      </c>
      <c r="D34" s="77">
        <v>15000000</v>
      </c>
      <c r="E34" s="161">
        <v>14769.42</v>
      </c>
      <c r="F34" s="161">
        <v>10.06</v>
      </c>
      <c r="G34" s="162">
        <v>4.3498999999999999</v>
      </c>
      <c r="H34" s="235" t="s">
        <v>779</v>
      </c>
      <c r="I34" s="171"/>
      <c r="J34" s="1"/>
    </row>
    <row r="35" spans="1:12" s="155" customFormat="1" x14ac:dyDescent="0.25">
      <c r="B35" s="45" t="s">
        <v>780</v>
      </c>
      <c r="C35" s="45" t="s">
        <v>103</v>
      </c>
      <c r="D35" s="77">
        <v>10000000</v>
      </c>
      <c r="E35" s="161">
        <v>9828.98</v>
      </c>
      <c r="F35" s="161">
        <v>6.7</v>
      </c>
      <c r="G35" s="162">
        <v>4.3799000000000001</v>
      </c>
      <c r="H35" s="235" t="s">
        <v>781</v>
      </c>
      <c r="I35" s="171"/>
      <c r="J35" s="1"/>
    </row>
    <row r="36" spans="1:12" s="155" customFormat="1" x14ac:dyDescent="0.25">
      <c r="B36" s="45" t="s">
        <v>782</v>
      </c>
      <c r="C36" s="45" t="s">
        <v>103</v>
      </c>
      <c r="D36" s="77">
        <v>5000000</v>
      </c>
      <c r="E36" s="161">
        <v>4967.95</v>
      </c>
      <c r="F36" s="161">
        <v>3.38</v>
      </c>
      <c r="G36" s="162">
        <v>3.8601999999999999</v>
      </c>
      <c r="H36" s="235" t="s">
        <v>783</v>
      </c>
      <c r="I36" s="171"/>
      <c r="J36" s="1"/>
    </row>
    <row r="37" spans="1:12" s="155" customFormat="1" x14ac:dyDescent="0.25">
      <c r="B37" s="27" t="s">
        <v>92</v>
      </c>
      <c r="C37" s="27"/>
      <c r="D37" s="79"/>
      <c r="E37" s="163">
        <f>SUM(E32:E36)</f>
        <v>69050.709999999992</v>
      </c>
      <c r="F37" s="163">
        <f>SUM(F32:F36)</f>
        <v>47.040000000000006</v>
      </c>
      <c r="G37" s="157"/>
      <c r="H37" s="41"/>
      <c r="I37" s="171"/>
      <c r="J37" s="1"/>
    </row>
    <row r="38" spans="1:12" s="155" customFormat="1" x14ac:dyDescent="0.25">
      <c r="B38" s="27" t="s">
        <v>112</v>
      </c>
      <c r="C38" s="45"/>
      <c r="D38" s="76"/>
      <c r="E38" s="160">
        <v>10083.94</v>
      </c>
      <c r="F38" s="295">
        <v>6.87</v>
      </c>
      <c r="G38" s="149"/>
      <c r="H38" s="23"/>
      <c r="I38" s="63"/>
      <c r="J38" s="1"/>
    </row>
    <row r="39" spans="1:12" s="155" customFormat="1" x14ac:dyDescent="0.25">
      <c r="B39" s="27" t="s">
        <v>113</v>
      </c>
      <c r="C39" s="45"/>
      <c r="D39" s="76"/>
      <c r="E39" s="160">
        <v>184.84</v>
      </c>
      <c r="F39" s="295">
        <v>0.13</v>
      </c>
      <c r="G39" s="149"/>
      <c r="H39" s="23"/>
      <c r="I39" s="63"/>
      <c r="J39" s="1"/>
    </row>
    <row r="40" spans="1:12" s="155" customFormat="1" x14ac:dyDescent="0.25">
      <c r="B40" s="66" t="s">
        <v>114</v>
      </c>
      <c r="C40" s="66"/>
      <c r="D40" s="82"/>
      <c r="E40" s="153">
        <f>E39+E38+E24+E14+E30+E37</f>
        <v>146777.18</v>
      </c>
      <c r="F40" s="153">
        <f>F39+F38+F24+F14+F30+F37</f>
        <v>100</v>
      </c>
      <c r="G40" s="167"/>
      <c r="H40" s="83"/>
      <c r="I40" s="63"/>
      <c r="J40" s="1"/>
    </row>
    <row r="41" spans="1:12" s="155" customFormat="1" ht="17.45" customHeight="1" x14ac:dyDescent="0.25">
      <c r="B41" s="134" t="s">
        <v>115</v>
      </c>
      <c r="C41" s="135"/>
      <c r="D41" s="136"/>
      <c r="E41" s="168"/>
      <c r="F41" s="168"/>
      <c r="G41" s="168"/>
      <c r="H41" s="169"/>
      <c r="I41" s="296"/>
      <c r="J41" s="1"/>
    </row>
    <row r="42" spans="1:12" s="155" customFormat="1" x14ac:dyDescent="0.25">
      <c r="B42" s="410" t="s">
        <v>116</v>
      </c>
      <c r="C42" s="391"/>
      <c r="D42" s="391"/>
      <c r="E42" s="391"/>
      <c r="F42" s="391"/>
      <c r="G42" s="391"/>
      <c r="H42" s="392"/>
      <c r="I42" s="1"/>
      <c r="J42" s="1"/>
    </row>
    <row r="43" spans="1:12" s="155" customFormat="1" x14ac:dyDescent="0.25">
      <c r="B43" s="70" t="s">
        <v>117</v>
      </c>
      <c r="C43" s="88"/>
      <c r="D43" s="88"/>
      <c r="E43" s="88"/>
      <c r="F43" s="88"/>
      <c r="G43" s="88"/>
      <c r="H43" s="89"/>
      <c r="I43" s="1"/>
      <c r="J43" s="1"/>
    </row>
    <row r="44" spans="1:12" s="155" customFormat="1" x14ac:dyDescent="0.25">
      <c r="B44" s="71" t="s">
        <v>118</v>
      </c>
      <c r="C44" s="88"/>
      <c r="D44" s="88"/>
      <c r="E44" s="88"/>
      <c r="F44" s="88"/>
      <c r="G44" s="88"/>
      <c r="H44" s="89"/>
      <c r="I44" s="1"/>
      <c r="J44" s="1"/>
    </row>
    <row r="45" spans="1:12" s="70" customFormat="1" x14ac:dyDescent="0.25">
      <c r="A45" s="134"/>
      <c r="H45" s="74"/>
      <c r="I45" s="1"/>
      <c r="J45" s="2"/>
    </row>
    <row r="46" spans="1:12" s="70" customFormat="1" x14ac:dyDescent="0.25">
      <c r="A46" s="1"/>
      <c r="E46" s="170"/>
      <c r="H46" s="74"/>
      <c r="I46" s="1"/>
      <c r="J46" s="2"/>
      <c r="K46" s="1"/>
      <c r="L46" s="1"/>
    </row>
    <row r="48" spans="1:12" x14ac:dyDescent="0.25">
      <c r="E48" s="170"/>
    </row>
    <row r="50" spans="1:12" s="70" customFormat="1" x14ac:dyDescent="0.25">
      <c r="A50" s="1"/>
      <c r="H50" s="74"/>
      <c r="I50" s="1"/>
      <c r="J50" s="2"/>
      <c r="K50" s="1"/>
      <c r="L50" s="1"/>
    </row>
  </sheetData>
  <mergeCells count="3">
    <mergeCell ref="B1:H1"/>
    <mergeCell ref="B2:H2"/>
    <mergeCell ref="B42:H42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4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0" style="304" hidden="1" customWidth="1"/>
    <col min="2" max="2" width="92.7109375" style="304" customWidth="1"/>
    <col min="3" max="3" width="13.85546875" style="304" bestFit="1" customWidth="1"/>
    <col min="4" max="4" width="19.5703125" style="304" customWidth="1"/>
    <col min="5" max="5" width="21.42578125" style="304" customWidth="1"/>
    <col min="6" max="6" width="28.7109375" style="304" customWidth="1"/>
    <col min="7" max="7" width="19.5703125" style="304" customWidth="1"/>
    <col min="8" max="8" width="39.5703125" style="303" bestFit="1" customWidth="1"/>
    <col min="9" max="256" width="9.140625" style="304"/>
    <col min="257" max="257" width="0" style="304" hidden="1" customWidth="1"/>
    <col min="258" max="258" width="92.7109375" style="304" customWidth="1"/>
    <col min="259" max="259" width="13.85546875" style="304" bestFit="1" customWidth="1"/>
    <col min="260" max="260" width="19.5703125" style="304" customWidth="1"/>
    <col min="261" max="261" width="21.42578125" style="304" customWidth="1"/>
    <col min="262" max="262" width="28.7109375" style="304" customWidth="1"/>
    <col min="263" max="263" width="19.5703125" style="304" customWidth="1"/>
    <col min="264" max="264" width="39.5703125" style="304" bestFit="1" customWidth="1"/>
    <col min="265" max="512" width="9.140625" style="304"/>
    <col min="513" max="513" width="0" style="304" hidden="1" customWidth="1"/>
    <col min="514" max="514" width="92.7109375" style="304" customWidth="1"/>
    <col min="515" max="515" width="13.85546875" style="304" bestFit="1" customWidth="1"/>
    <col min="516" max="516" width="19.5703125" style="304" customWidth="1"/>
    <col min="517" max="517" width="21.42578125" style="304" customWidth="1"/>
    <col min="518" max="518" width="28.7109375" style="304" customWidth="1"/>
    <col min="519" max="519" width="19.5703125" style="304" customWidth="1"/>
    <col min="520" max="520" width="39.5703125" style="304" bestFit="1" customWidth="1"/>
    <col min="521" max="768" width="9.140625" style="304"/>
    <col min="769" max="769" width="0" style="304" hidden="1" customWidth="1"/>
    <col min="770" max="770" width="92.7109375" style="304" customWidth="1"/>
    <col min="771" max="771" width="13.85546875" style="304" bestFit="1" customWidth="1"/>
    <col min="772" max="772" width="19.5703125" style="304" customWidth="1"/>
    <col min="773" max="773" width="21.42578125" style="304" customWidth="1"/>
    <col min="774" max="774" width="28.7109375" style="304" customWidth="1"/>
    <col min="775" max="775" width="19.5703125" style="304" customWidth="1"/>
    <col min="776" max="776" width="39.5703125" style="304" bestFit="1" customWidth="1"/>
    <col min="777" max="1024" width="9.140625" style="304"/>
    <col min="1025" max="1025" width="0" style="304" hidden="1" customWidth="1"/>
    <col min="1026" max="1026" width="92.7109375" style="304" customWidth="1"/>
    <col min="1027" max="1027" width="13.85546875" style="304" bestFit="1" customWidth="1"/>
    <col min="1028" max="1028" width="19.5703125" style="304" customWidth="1"/>
    <col min="1029" max="1029" width="21.42578125" style="304" customWidth="1"/>
    <col min="1030" max="1030" width="28.7109375" style="304" customWidth="1"/>
    <col min="1031" max="1031" width="19.5703125" style="304" customWidth="1"/>
    <col min="1032" max="1032" width="39.5703125" style="304" bestFit="1" customWidth="1"/>
    <col min="1033" max="1280" width="9.140625" style="304"/>
    <col min="1281" max="1281" width="0" style="304" hidden="1" customWidth="1"/>
    <col min="1282" max="1282" width="92.7109375" style="304" customWidth="1"/>
    <col min="1283" max="1283" width="13.85546875" style="304" bestFit="1" customWidth="1"/>
    <col min="1284" max="1284" width="19.5703125" style="304" customWidth="1"/>
    <col min="1285" max="1285" width="21.42578125" style="304" customWidth="1"/>
    <col min="1286" max="1286" width="28.7109375" style="304" customWidth="1"/>
    <col min="1287" max="1287" width="19.5703125" style="304" customWidth="1"/>
    <col min="1288" max="1288" width="39.5703125" style="304" bestFit="1" customWidth="1"/>
    <col min="1289" max="1536" width="9.140625" style="304"/>
    <col min="1537" max="1537" width="0" style="304" hidden="1" customWidth="1"/>
    <col min="1538" max="1538" width="92.7109375" style="304" customWidth="1"/>
    <col min="1539" max="1539" width="13.85546875" style="304" bestFit="1" customWidth="1"/>
    <col min="1540" max="1540" width="19.5703125" style="304" customWidth="1"/>
    <col min="1541" max="1541" width="21.42578125" style="304" customWidth="1"/>
    <col min="1542" max="1542" width="28.7109375" style="304" customWidth="1"/>
    <col min="1543" max="1543" width="19.5703125" style="304" customWidth="1"/>
    <col min="1544" max="1544" width="39.5703125" style="304" bestFit="1" customWidth="1"/>
    <col min="1545" max="1792" width="9.140625" style="304"/>
    <col min="1793" max="1793" width="0" style="304" hidden="1" customWidth="1"/>
    <col min="1794" max="1794" width="92.7109375" style="304" customWidth="1"/>
    <col min="1795" max="1795" width="13.85546875" style="304" bestFit="1" customWidth="1"/>
    <col min="1796" max="1796" width="19.5703125" style="304" customWidth="1"/>
    <col min="1797" max="1797" width="21.42578125" style="304" customWidth="1"/>
    <col min="1798" max="1798" width="28.7109375" style="304" customWidth="1"/>
    <col min="1799" max="1799" width="19.5703125" style="304" customWidth="1"/>
    <col min="1800" max="1800" width="39.5703125" style="304" bestFit="1" customWidth="1"/>
    <col min="1801" max="2048" width="9.140625" style="304"/>
    <col min="2049" max="2049" width="0" style="304" hidden="1" customWidth="1"/>
    <col min="2050" max="2050" width="92.7109375" style="304" customWidth="1"/>
    <col min="2051" max="2051" width="13.85546875" style="304" bestFit="1" customWidth="1"/>
    <col min="2052" max="2052" width="19.5703125" style="304" customWidth="1"/>
    <col min="2053" max="2053" width="21.42578125" style="304" customWidth="1"/>
    <col min="2054" max="2054" width="28.7109375" style="304" customWidth="1"/>
    <col min="2055" max="2055" width="19.5703125" style="304" customWidth="1"/>
    <col min="2056" max="2056" width="39.5703125" style="304" bestFit="1" customWidth="1"/>
    <col min="2057" max="2304" width="9.140625" style="304"/>
    <col min="2305" max="2305" width="0" style="304" hidden="1" customWidth="1"/>
    <col min="2306" max="2306" width="92.7109375" style="304" customWidth="1"/>
    <col min="2307" max="2307" width="13.85546875" style="304" bestFit="1" customWidth="1"/>
    <col min="2308" max="2308" width="19.5703125" style="304" customWidth="1"/>
    <col min="2309" max="2309" width="21.42578125" style="304" customWidth="1"/>
    <col min="2310" max="2310" width="28.7109375" style="304" customWidth="1"/>
    <col min="2311" max="2311" width="19.5703125" style="304" customWidth="1"/>
    <col min="2312" max="2312" width="39.5703125" style="304" bestFit="1" customWidth="1"/>
    <col min="2313" max="2560" width="9.140625" style="304"/>
    <col min="2561" max="2561" width="0" style="304" hidden="1" customWidth="1"/>
    <col min="2562" max="2562" width="92.7109375" style="304" customWidth="1"/>
    <col min="2563" max="2563" width="13.85546875" style="304" bestFit="1" customWidth="1"/>
    <col min="2564" max="2564" width="19.5703125" style="304" customWidth="1"/>
    <col min="2565" max="2565" width="21.42578125" style="304" customWidth="1"/>
    <col min="2566" max="2566" width="28.7109375" style="304" customWidth="1"/>
    <col min="2567" max="2567" width="19.5703125" style="304" customWidth="1"/>
    <col min="2568" max="2568" width="39.5703125" style="304" bestFit="1" customWidth="1"/>
    <col min="2569" max="2816" width="9.140625" style="304"/>
    <col min="2817" max="2817" width="0" style="304" hidden="1" customWidth="1"/>
    <col min="2818" max="2818" width="92.7109375" style="304" customWidth="1"/>
    <col min="2819" max="2819" width="13.85546875" style="304" bestFit="1" customWidth="1"/>
    <col min="2820" max="2820" width="19.5703125" style="304" customWidth="1"/>
    <col min="2821" max="2821" width="21.42578125" style="304" customWidth="1"/>
    <col min="2822" max="2822" width="28.7109375" style="304" customWidth="1"/>
    <col min="2823" max="2823" width="19.5703125" style="304" customWidth="1"/>
    <col min="2824" max="2824" width="39.5703125" style="304" bestFit="1" customWidth="1"/>
    <col min="2825" max="3072" width="9.140625" style="304"/>
    <col min="3073" max="3073" width="0" style="304" hidden="1" customWidth="1"/>
    <col min="3074" max="3074" width="92.7109375" style="304" customWidth="1"/>
    <col min="3075" max="3075" width="13.85546875" style="304" bestFit="1" customWidth="1"/>
    <col min="3076" max="3076" width="19.5703125" style="304" customWidth="1"/>
    <col min="3077" max="3077" width="21.42578125" style="304" customWidth="1"/>
    <col min="3078" max="3078" width="28.7109375" style="304" customWidth="1"/>
    <col min="3079" max="3079" width="19.5703125" style="304" customWidth="1"/>
    <col min="3080" max="3080" width="39.5703125" style="304" bestFit="1" customWidth="1"/>
    <col min="3081" max="3328" width="9.140625" style="304"/>
    <col min="3329" max="3329" width="0" style="304" hidden="1" customWidth="1"/>
    <col min="3330" max="3330" width="92.7109375" style="304" customWidth="1"/>
    <col min="3331" max="3331" width="13.85546875" style="304" bestFit="1" customWidth="1"/>
    <col min="3332" max="3332" width="19.5703125" style="304" customWidth="1"/>
    <col min="3333" max="3333" width="21.42578125" style="304" customWidth="1"/>
    <col min="3334" max="3334" width="28.7109375" style="304" customWidth="1"/>
    <col min="3335" max="3335" width="19.5703125" style="304" customWidth="1"/>
    <col min="3336" max="3336" width="39.5703125" style="304" bestFit="1" customWidth="1"/>
    <col min="3337" max="3584" width="9.140625" style="304"/>
    <col min="3585" max="3585" width="0" style="304" hidden="1" customWidth="1"/>
    <col min="3586" max="3586" width="92.7109375" style="304" customWidth="1"/>
    <col min="3587" max="3587" width="13.85546875" style="304" bestFit="1" customWidth="1"/>
    <col min="3588" max="3588" width="19.5703125" style="304" customWidth="1"/>
    <col min="3589" max="3589" width="21.42578125" style="304" customWidth="1"/>
    <col min="3590" max="3590" width="28.7109375" style="304" customWidth="1"/>
    <col min="3591" max="3591" width="19.5703125" style="304" customWidth="1"/>
    <col min="3592" max="3592" width="39.5703125" style="304" bestFit="1" customWidth="1"/>
    <col min="3593" max="3840" width="9.140625" style="304"/>
    <col min="3841" max="3841" width="0" style="304" hidden="1" customWidth="1"/>
    <col min="3842" max="3842" width="92.7109375" style="304" customWidth="1"/>
    <col min="3843" max="3843" width="13.85546875" style="304" bestFit="1" customWidth="1"/>
    <col min="3844" max="3844" width="19.5703125" style="304" customWidth="1"/>
    <col min="3845" max="3845" width="21.42578125" style="304" customWidth="1"/>
    <col min="3846" max="3846" width="28.7109375" style="304" customWidth="1"/>
    <col min="3847" max="3847" width="19.5703125" style="304" customWidth="1"/>
    <col min="3848" max="3848" width="39.5703125" style="304" bestFit="1" customWidth="1"/>
    <col min="3849" max="4096" width="9.140625" style="304"/>
    <col min="4097" max="4097" width="0" style="304" hidden="1" customWidth="1"/>
    <col min="4098" max="4098" width="92.7109375" style="304" customWidth="1"/>
    <col min="4099" max="4099" width="13.85546875" style="304" bestFit="1" customWidth="1"/>
    <col min="4100" max="4100" width="19.5703125" style="304" customWidth="1"/>
    <col min="4101" max="4101" width="21.42578125" style="304" customWidth="1"/>
    <col min="4102" max="4102" width="28.7109375" style="304" customWidth="1"/>
    <col min="4103" max="4103" width="19.5703125" style="304" customWidth="1"/>
    <col min="4104" max="4104" width="39.5703125" style="304" bestFit="1" customWidth="1"/>
    <col min="4105" max="4352" width="9.140625" style="304"/>
    <col min="4353" max="4353" width="0" style="304" hidden="1" customWidth="1"/>
    <col min="4354" max="4354" width="92.7109375" style="304" customWidth="1"/>
    <col min="4355" max="4355" width="13.85546875" style="304" bestFit="1" customWidth="1"/>
    <col min="4356" max="4356" width="19.5703125" style="304" customWidth="1"/>
    <col min="4357" max="4357" width="21.42578125" style="304" customWidth="1"/>
    <col min="4358" max="4358" width="28.7109375" style="304" customWidth="1"/>
    <col min="4359" max="4359" width="19.5703125" style="304" customWidth="1"/>
    <col min="4360" max="4360" width="39.5703125" style="304" bestFit="1" customWidth="1"/>
    <col min="4361" max="4608" width="9.140625" style="304"/>
    <col min="4609" max="4609" width="0" style="304" hidden="1" customWidth="1"/>
    <col min="4610" max="4610" width="92.7109375" style="304" customWidth="1"/>
    <col min="4611" max="4611" width="13.85546875" style="304" bestFit="1" customWidth="1"/>
    <col min="4612" max="4612" width="19.5703125" style="304" customWidth="1"/>
    <col min="4613" max="4613" width="21.42578125" style="304" customWidth="1"/>
    <col min="4614" max="4614" width="28.7109375" style="304" customWidth="1"/>
    <col min="4615" max="4615" width="19.5703125" style="304" customWidth="1"/>
    <col min="4616" max="4616" width="39.5703125" style="304" bestFit="1" customWidth="1"/>
    <col min="4617" max="4864" width="9.140625" style="304"/>
    <col min="4865" max="4865" width="0" style="304" hidden="1" customWidth="1"/>
    <col min="4866" max="4866" width="92.7109375" style="304" customWidth="1"/>
    <col min="4867" max="4867" width="13.85546875" style="304" bestFit="1" customWidth="1"/>
    <col min="4868" max="4868" width="19.5703125" style="304" customWidth="1"/>
    <col min="4869" max="4869" width="21.42578125" style="304" customWidth="1"/>
    <col min="4870" max="4870" width="28.7109375" style="304" customWidth="1"/>
    <col min="4871" max="4871" width="19.5703125" style="304" customWidth="1"/>
    <col min="4872" max="4872" width="39.5703125" style="304" bestFit="1" customWidth="1"/>
    <col min="4873" max="5120" width="9.140625" style="304"/>
    <col min="5121" max="5121" width="0" style="304" hidden="1" customWidth="1"/>
    <col min="5122" max="5122" width="92.7109375" style="304" customWidth="1"/>
    <col min="5123" max="5123" width="13.85546875" style="304" bestFit="1" customWidth="1"/>
    <col min="5124" max="5124" width="19.5703125" style="304" customWidth="1"/>
    <col min="5125" max="5125" width="21.42578125" style="304" customWidth="1"/>
    <col min="5126" max="5126" width="28.7109375" style="304" customWidth="1"/>
    <col min="5127" max="5127" width="19.5703125" style="304" customWidth="1"/>
    <col min="5128" max="5128" width="39.5703125" style="304" bestFit="1" customWidth="1"/>
    <col min="5129" max="5376" width="9.140625" style="304"/>
    <col min="5377" max="5377" width="0" style="304" hidden="1" customWidth="1"/>
    <col min="5378" max="5378" width="92.7109375" style="304" customWidth="1"/>
    <col min="5379" max="5379" width="13.85546875" style="304" bestFit="1" customWidth="1"/>
    <col min="5380" max="5380" width="19.5703125" style="304" customWidth="1"/>
    <col min="5381" max="5381" width="21.42578125" style="304" customWidth="1"/>
    <col min="5382" max="5382" width="28.7109375" style="304" customWidth="1"/>
    <col min="5383" max="5383" width="19.5703125" style="304" customWidth="1"/>
    <col min="5384" max="5384" width="39.5703125" style="304" bestFit="1" customWidth="1"/>
    <col min="5385" max="5632" width="9.140625" style="304"/>
    <col min="5633" max="5633" width="0" style="304" hidden="1" customWidth="1"/>
    <col min="5634" max="5634" width="92.7109375" style="304" customWidth="1"/>
    <col min="5635" max="5635" width="13.85546875" style="304" bestFit="1" customWidth="1"/>
    <col min="5636" max="5636" width="19.5703125" style="304" customWidth="1"/>
    <col min="5637" max="5637" width="21.42578125" style="304" customWidth="1"/>
    <col min="5638" max="5638" width="28.7109375" style="304" customWidth="1"/>
    <col min="5639" max="5639" width="19.5703125" style="304" customWidth="1"/>
    <col min="5640" max="5640" width="39.5703125" style="304" bestFit="1" customWidth="1"/>
    <col min="5641" max="5888" width="9.140625" style="304"/>
    <col min="5889" max="5889" width="0" style="304" hidden="1" customWidth="1"/>
    <col min="5890" max="5890" width="92.7109375" style="304" customWidth="1"/>
    <col min="5891" max="5891" width="13.85546875" style="304" bestFit="1" customWidth="1"/>
    <col min="5892" max="5892" width="19.5703125" style="304" customWidth="1"/>
    <col min="5893" max="5893" width="21.42578125" style="304" customWidth="1"/>
    <col min="5894" max="5894" width="28.7109375" style="304" customWidth="1"/>
    <col min="5895" max="5895" width="19.5703125" style="304" customWidth="1"/>
    <col min="5896" max="5896" width="39.5703125" style="304" bestFit="1" customWidth="1"/>
    <col min="5897" max="6144" width="9.140625" style="304"/>
    <col min="6145" max="6145" width="0" style="304" hidden="1" customWidth="1"/>
    <col min="6146" max="6146" width="92.7109375" style="304" customWidth="1"/>
    <col min="6147" max="6147" width="13.85546875" style="304" bestFit="1" customWidth="1"/>
    <col min="6148" max="6148" width="19.5703125" style="304" customWidth="1"/>
    <col min="6149" max="6149" width="21.42578125" style="304" customWidth="1"/>
    <col min="6150" max="6150" width="28.7109375" style="304" customWidth="1"/>
    <col min="6151" max="6151" width="19.5703125" style="304" customWidth="1"/>
    <col min="6152" max="6152" width="39.5703125" style="304" bestFit="1" customWidth="1"/>
    <col min="6153" max="6400" width="9.140625" style="304"/>
    <col min="6401" max="6401" width="0" style="304" hidden="1" customWidth="1"/>
    <col min="6402" max="6402" width="92.7109375" style="304" customWidth="1"/>
    <col min="6403" max="6403" width="13.85546875" style="304" bestFit="1" customWidth="1"/>
    <col min="6404" max="6404" width="19.5703125" style="304" customWidth="1"/>
    <col min="6405" max="6405" width="21.42578125" style="304" customWidth="1"/>
    <col min="6406" max="6406" width="28.7109375" style="304" customWidth="1"/>
    <col min="6407" max="6407" width="19.5703125" style="304" customWidth="1"/>
    <col min="6408" max="6408" width="39.5703125" style="304" bestFit="1" customWidth="1"/>
    <col min="6409" max="6656" width="9.140625" style="304"/>
    <col min="6657" max="6657" width="0" style="304" hidden="1" customWidth="1"/>
    <col min="6658" max="6658" width="92.7109375" style="304" customWidth="1"/>
    <col min="6659" max="6659" width="13.85546875" style="304" bestFit="1" customWidth="1"/>
    <col min="6660" max="6660" width="19.5703125" style="304" customWidth="1"/>
    <col min="6661" max="6661" width="21.42578125" style="304" customWidth="1"/>
    <col min="6662" max="6662" width="28.7109375" style="304" customWidth="1"/>
    <col min="6663" max="6663" width="19.5703125" style="304" customWidth="1"/>
    <col min="6664" max="6664" width="39.5703125" style="304" bestFit="1" customWidth="1"/>
    <col min="6665" max="6912" width="9.140625" style="304"/>
    <col min="6913" max="6913" width="0" style="304" hidden="1" customWidth="1"/>
    <col min="6914" max="6914" width="92.7109375" style="304" customWidth="1"/>
    <col min="6915" max="6915" width="13.85546875" style="304" bestFit="1" customWidth="1"/>
    <col min="6916" max="6916" width="19.5703125" style="304" customWidth="1"/>
    <col min="6917" max="6917" width="21.42578125" style="304" customWidth="1"/>
    <col min="6918" max="6918" width="28.7109375" style="304" customWidth="1"/>
    <col min="6919" max="6919" width="19.5703125" style="304" customWidth="1"/>
    <col min="6920" max="6920" width="39.5703125" style="304" bestFit="1" customWidth="1"/>
    <col min="6921" max="7168" width="9.140625" style="304"/>
    <col min="7169" max="7169" width="0" style="304" hidden="1" customWidth="1"/>
    <col min="7170" max="7170" width="92.7109375" style="304" customWidth="1"/>
    <col min="7171" max="7171" width="13.85546875" style="304" bestFit="1" customWidth="1"/>
    <col min="7172" max="7172" width="19.5703125" style="304" customWidth="1"/>
    <col min="7173" max="7173" width="21.42578125" style="304" customWidth="1"/>
    <col min="7174" max="7174" width="28.7109375" style="304" customWidth="1"/>
    <col min="7175" max="7175" width="19.5703125" style="304" customWidth="1"/>
    <col min="7176" max="7176" width="39.5703125" style="304" bestFit="1" customWidth="1"/>
    <col min="7177" max="7424" width="9.140625" style="304"/>
    <col min="7425" max="7425" width="0" style="304" hidden="1" customWidth="1"/>
    <col min="7426" max="7426" width="92.7109375" style="304" customWidth="1"/>
    <col min="7427" max="7427" width="13.85546875" style="304" bestFit="1" customWidth="1"/>
    <col min="7428" max="7428" width="19.5703125" style="304" customWidth="1"/>
    <col min="7429" max="7429" width="21.42578125" style="304" customWidth="1"/>
    <col min="7430" max="7430" width="28.7109375" style="304" customWidth="1"/>
    <col min="7431" max="7431" width="19.5703125" style="304" customWidth="1"/>
    <col min="7432" max="7432" width="39.5703125" style="304" bestFit="1" customWidth="1"/>
    <col min="7433" max="7680" width="9.140625" style="304"/>
    <col min="7681" max="7681" width="0" style="304" hidden="1" customWidth="1"/>
    <col min="7682" max="7682" width="92.7109375" style="304" customWidth="1"/>
    <col min="7683" max="7683" width="13.85546875" style="304" bestFit="1" customWidth="1"/>
    <col min="7684" max="7684" width="19.5703125" style="304" customWidth="1"/>
    <col min="7685" max="7685" width="21.42578125" style="304" customWidth="1"/>
    <col min="7686" max="7686" width="28.7109375" style="304" customWidth="1"/>
    <col min="7687" max="7687" width="19.5703125" style="304" customWidth="1"/>
    <col min="7688" max="7688" width="39.5703125" style="304" bestFit="1" customWidth="1"/>
    <col min="7689" max="7936" width="9.140625" style="304"/>
    <col min="7937" max="7937" width="0" style="304" hidden="1" customWidth="1"/>
    <col min="7938" max="7938" width="92.7109375" style="304" customWidth="1"/>
    <col min="7939" max="7939" width="13.85546875" style="304" bestFit="1" customWidth="1"/>
    <col min="7940" max="7940" width="19.5703125" style="304" customWidth="1"/>
    <col min="7941" max="7941" width="21.42578125" style="304" customWidth="1"/>
    <col min="7942" max="7942" width="28.7109375" style="304" customWidth="1"/>
    <col min="7943" max="7943" width="19.5703125" style="304" customWidth="1"/>
    <col min="7944" max="7944" width="39.5703125" style="304" bestFit="1" customWidth="1"/>
    <col min="7945" max="8192" width="9.140625" style="304"/>
    <col min="8193" max="8193" width="0" style="304" hidden="1" customWidth="1"/>
    <col min="8194" max="8194" width="92.7109375" style="304" customWidth="1"/>
    <col min="8195" max="8195" width="13.85546875" style="304" bestFit="1" customWidth="1"/>
    <col min="8196" max="8196" width="19.5703125" style="304" customWidth="1"/>
    <col min="8197" max="8197" width="21.42578125" style="304" customWidth="1"/>
    <col min="8198" max="8198" width="28.7109375" style="304" customWidth="1"/>
    <col min="8199" max="8199" width="19.5703125" style="304" customWidth="1"/>
    <col min="8200" max="8200" width="39.5703125" style="304" bestFit="1" customWidth="1"/>
    <col min="8201" max="8448" width="9.140625" style="304"/>
    <col min="8449" max="8449" width="0" style="304" hidden="1" customWidth="1"/>
    <col min="8450" max="8450" width="92.7109375" style="304" customWidth="1"/>
    <col min="8451" max="8451" width="13.85546875" style="304" bestFit="1" customWidth="1"/>
    <col min="8452" max="8452" width="19.5703125" style="304" customWidth="1"/>
    <col min="8453" max="8453" width="21.42578125" style="304" customWidth="1"/>
    <col min="8454" max="8454" width="28.7109375" style="304" customWidth="1"/>
    <col min="8455" max="8455" width="19.5703125" style="304" customWidth="1"/>
    <col min="8456" max="8456" width="39.5703125" style="304" bestFit="1" customWidth="1"/>
    <col min="8457" max="8704" width="9.140625" style="304"/>
    <col min="8705" max="8705" width="0" style="304" hidden="1" customWidth="1"/>
    <col min="8706" max="8706" width="92.7109375" style="304" customWidth="1"/>
    <col min="8707" max="8707" width="13.85546875" style="304" bestFit="1" customWidth="1"/>
    <col min="8708" max="8708" width="19.5703125" style="304" customWidth="1"/>
    <col min="8709" max="8709" width="21.42578125" style="304" customWidth="1"/>
    <col min="8710" max="8710" width="28.7109375" style="304" customWidth="1"/>
    <col min="8711" max="8711" width="19.5703125" style="304" customWidth="1"/>
    <col min="8712" max="8712" width="39.5703125" style="304" bestFit="1" customWidth="1"/>
    <col min="8713" max="8960" width="9.140625" style="304"/>
    <col min="8961" max="8961" width="0" style="304" hidden="1" customWidth="1"/>
    <col min="8962" max="8962" width="92.7109375" style="304" customWidth="1"/>
    <col min="8963" max="8963" width="13.85546875" style="304" bestFit="1" customWidth="1"/>
    <col min="8964" max="8964" width="19.5703125" style="304" customWidth="1"/>
    <col min="8965" max="8965" width="21.42578125" style="304" customWidth="1"/>
    <col min="8966" max="8966" width="28.7109375" style="304" customWidth="1"/>
    <col min="8967" max="8967" width="19.5703125" style="304" customWidth="1"/>
    <col min="8968" max="8968" width="39.5703125" style="304" bestFit="1" customWidth="1"/>
    <col min="8969" max="9216" width="9.140625" style="304"/>
    <col min="9217" max="9217" width="0" style="304" hidden="1" customWidth="1"/>
    <col min="9218" max="9218" width="92.7109375" style="304" customWidth="1"/>
    <col min="9219" max="9219" width="13.85546875" style="304" bestFit="1" customWidth="1"/>
    <col min="9220" max="9220" width="19.5703125" style="304" customWidth="1"/>
    <col min="9221" max="9221" width="21.42578125" style="304" customWidth="1"/>
    <col min="9222" max="9222" width="28.7109375" style="304" customWidth="1"/>
    <col min="9223" max="9223" width="19.5703125" style="304" customWidth="1"/>
    <col min="9224" max="9224" width="39.5703125" style="304" bestFit="1" customWidth="1"/>
    <col min="9225" max="9472" width="9.140625" style="304"/>
    <col min="9473" max="9473" width="0" style="304" hidden="1" customWidth="1"/>
    <col min="9474" max="9474" width="92.7109375" style="304" customWidth="1"/>
    <col min="9475" max="9475" width="13.85546875" style="304" bestFit="1" customWidth="1"/>
    <col min="9476" max="9476" width="19.5703125" style="304" customWidth="1"/>
    <col min="9477" max="9477" width="21.42578125" style="304" customWidth="1"/>
    <col min="9478" max="9478" width="28.7109375" style="304" customWidth="1"/>
    <col min="9479" max="9479" width="19.5703125" style="304" customWidth="1"/>
    <col min="9480" max="9480" width="39.5703125" style="304" bestFit="1" customWidth="1"/>
    <col min="9481" max="9728" width="9.140625" style="304"/>
    <col min="9729" max="9729" width="0" style="304" hidden="1" customWidth="1"/>
    <col min="9730" max="9730" width="92.7109375" style="304" customWidth="1"/>
    <col min="9731" max="9731" width="13.85546875" style="304" bestFit="1" customWidth="1"/>
    <col min="9732" max="9732" width="19.5703125" style="304" customWidth="1"/>
    <col min="9733" max="9733" width="21.42578125" style="304" customWidth="1"/>
    <col min="9734" max="9734" width="28.7109375" style="304" customWidth="1"/>
    <col min="9735" max="9735" width="19.5703125" style="304" customWidth="1"/>
    <col min="9736" max="9736" width="39.5703125" style="304" bestFit="1" customWidth="1"/>
    <col min="9737" max="9984" width="9.140625" style="304"/>
    <col min="9985" max="9985" width="0" style="304" hidden="1" customWidth="1"/>
    <col min="9986" max="9986" width="92.7109375" style="304" customWidth="1"/>
    <col min="9987" max="9987" width="13.85546875" style="304" bestFit="1" customWidth="1"/>
    <col min="9988" max="9988" width="19.5703125" style="304" customWidth="1"/>
    <col min="9989" max="9989" width="21.42578125" style="304" customWidth="1"/>
    <col min="9990" max="9990" width="28.7109375" style="304" customWidth="1"/>
    <col min="9991" max="9991" width="19.5703125" style="304" customWidth="1"/>
    <col min="9992" max="9992" width="39.5703125" style="304" bestFit="1" customWidth="1"/>
    <col min="9993" max="10240" width="9.140625" style="304"/>
    <col min="10241" max="10241" width="0" style="304" hidden="1" customWidth="1"/>
    <col min="10242" max="10242" width="92.7109375" style="304" customWidth="1"/>
    <col min="10243" max="10243" width="13.85546875" style="304" bestFit="1" customWidth="1"/>
    <col min="10244" max="10244" width="19.5703125" style="304" customWidth="1"/>
    <col min="10245" max="10245" width="21.42578125" style="304" customWidth="1"/>
    <col min="10246" max="10246" width="28.7109375" style="304" customWidth="1"/>
    <col min="10247" max="10247" width="19.5703125" style="304" customWidth="1"/>
    <col min="10248" max="10248" width="39.5703125" style="304" bestFit="1" customWidth="1"/>
    <col min="10249" max="10496" width="9.140625" style="304"/>
    <col min="10497" max="10497" width="0" style="304" hidden="1" customWidth="1"/>
    <col min="10498" max="10498" width="92.7109375" style="304" customWidth="1"/>
    <col min="10499" max="10499" width="13.85546875" style="304" bestFit="1" customWidth="1"/>
    <col min="10500" max="10500" width="19.5703125" style="304" customWidth="1"/>
    <col min="10501" max="10501" width="21.42578125" style="304" customWidth="1"/>
    <col min="10502" max="10502" width="28.7109375" style="304" customWidth="1"/>
    <col min="10503" max="10503" width="19.5703125" style="304" customWidth="1"/>
    <col min="10504" max="10504" width="39.5703125" style="304" bestFit="1" customWidth="1"/>
    <col min="10505" max="10752" width="9.140625" style="304"/>
    <col min="10753" max="10753" width="0" style="304" hidden="1" customWidth="1"/>
    <col min="10754" max="10754" width="92.7109375" style="304" customWidth="1"/>
    <col min="10755" max="10755" width="13.85546875" style="304" bestFit="1" customWidth="1"/>
    <col min="10756" max="10756" width="19.5703125" style="304" customWidth="1"/>
    <col min="10757" max="10757" width="21.42578125" style="304" customWidth="1"/>
    <col min="10758" max="10758" width="28.7109375" style="304" customWidth="1"/>
    <col min="10759" max="10759" width="19.5703125" style="304" customWidth="1"/>
    <col min="10760" max="10760" width="39.5703125" style="304" bestFit="1" customWidth="1"/>
    <col min="10761" max="11008" width="9.140625" style="304"/>
    <col min="11009" max="11009" width="0" style="304" hidden="1" customWidth="1"/>
    <col min="11010" max="11010" width="92.7109375" style="304" customWidth="1"/>
    <col min="11011" max="11011" width="13.85546875" style="304" bestFit="1" customWidth="1"/>
    <col min="11012" max="11012" width="19.5703125" style="304" customWidth="1"/>
    <col min="11013" max="11013" width="21.42578125" style="304" customWidth="1"/>
    <col min="11014" max="11014" width="28.7109375" style="304" customWidth="1"/>
    <col min="11015" max="11015" width="19.5703125" style="304" customWidth="1"/>
    <col min="11016" max="11016" width="39.5703125" style="304" bestFit="1" customWidth="1"/>
    <col min="11017" max="11264" width="9.140625" style="304"/>
    <col min="11265" max="11265" width="0" style="304" hidden="1" customWidth="1"/>
    <col min="11266" max="11266" width="92.7109375" style="304" customWidth="1"/>
    <col min="11267" max="11267" width="13.85546875" style="304" bestFit="1" customWidth="1"/>
    <col min="11268" max="11268" width="19.5703125" style="304" customWidth="1"/>
    <col min="11269" max="11269" width="21.42578125" style="304" customWidth="1"/>
    <col min="11270" max="11270" width="28.7109375" style="304" customWidth="1"/>
    <col min="11271" max="11271" width="19.5703125" style="304" customWidth="1"/>
    <col min="11272" max="11272" width="39.5703125" style="304" bestFit="1" customWidth="1"/>
    <col min="11273" max="11520" width="9.140625" style="304"/>
    <col min="11521" max="11521" width="0" style="304" hidden="1" customWidth="1"/>
    <col min="11522" max="11522" width="92.7109375" style="304" customWidth="1"/>
    <col min="11523" max="11523" width="13.85546875" style="304" bestFit="1" customWidth="1"/>
    <col min="11524" max="11524" width="19.5703125" style="304" customWidth="1"/>
    <col min="11525" max="11525" width="21.42578125" style="304" customWidth="1"/>
    <col min="11526" max="11526" width="28.7109375" style="304" customWidth="1"/>
    <col min="11527" max="11527" width="19.5703125" style="304" customWidth="1"/>
    <col min="11528" max="11528" width="39.5703125" style="304" bestFit="1" customWidth="1"/>
    <col min="11529" max="11776" width="9.140625" style="304"/>
    <col min="11777" max="11777" width="0" style="304" hidden="1" customWidth="1"/>
    <col min="11778" max="11778" width="92.7109375" style="304" customWidth="1"/>
    <col min="11779" max="11779" width="13.85546875" style="304" bestFit="1" customWidth="1"/>
    <col min="11780" max="11780" width="19.5703125" style="304" customWidth="1"/>
    <col min="11781" max="11781" width="21.42578125" style="304" customWidth="1"/>
    <col min="11782" max="11782" width="28.7109375" style="304" customWidth="1"/>
    <col min="11783" max="11783" width="19.5703125" style="304" customWidth="1"/>
    <col min="11784" max="11784" width="39.5703125" style="304" bestFit="1" customWidth="1"/>
    <col min="11785" max="12032" width="9.140625" style="304"/>
    <col min="12033" max="12033" width="0" style="304" hidden="1" customWidth="1"/>
    <col min="12034" max="12034" width="92.7109375" style="304" customWidth="1"/>
    <col min="12035" max="12035" width="13.85546875" style="304" bestFit="1" customWidth="1"/>
    <col min="12036" max="12036" width="19.5703125" style="304" customWidth="1"/>
    <col min="12037" max="12037" width="21.42578125" style="304" customWidth="1"/>
    <col min="12038" max="12038" width="28.7109375" style="304" customWidth="1"/>
    <col min="12039" max="12039" width="19.5703125" style="304" customWidth="1"/>
    <col min="12040" max="12040" width="39.5703125" style="304" bestFit="1" customWidth="1"/>
    <col min="12041" max="12288" width="9.140625" style="304"/>
    <col min="12289" max="12289" width="0" style="304" hidden="1" customWidth="1"/>
    <col min="12290" max="12290" width="92.7109375" style="304" customWidth="1"/>
    <col min="12291" max="12291" width="13.85546875" style="304" bestFit="1" customWidth="1"/>
    <col min="12292" max="12292" width="19.5703125" style="304" customWidth="1"/>
    <col min="12293" max="12293" width="21.42578125" style="304" customWidth="1"/>
    <col min="12294" max="12294" width="28.7109375" style="304" customWidth="1"/>
    <col min="12295" max="12295" width="19.5703125" style="304" customWidth="1"/>
    <col min="12296" max="12296" width="39.5703125" style="304" bestFit="1" customWidth="1"/>
    <col min="12297" max="12544" width="9.140625" style="304"/>
    <col min="12545" max="12545" width="0" style="304" hidden="1" customWidth="1"/>
    <col min="12546" max="12546" width="92.7109375" style="304" customWidth="1"/>
    <col min="12547" max="12547" width="13.85546875" style="304" bestFit="1" customWidth="1"/>
    <col min="12548" max="12548" width="19.5703125" style="304" customWidth="1"/>
    <col min="12549" max="12549" width="21.42578125" style="304" customWidth="1"/>
    <col min="12550" max="12550" width="28.7109375" style="304" customWidth="1"/>
    <col min="12551" max="12551" width="19.5703125" style="304" customWidth="1"/>
    <col min="12552" max="12552" width="39.5703125" style="304" bestFit="1" customWidth="1"/>
    <col min="12553" max="12800" width="9.140625" style="304"/>
    <col min="12801" max="12801" width="0" style="304" hidden="1" customWidth="1"/>
    <col min="12802" max="12802" width="92.7109375" style="304" customWidth="1"/>
    <col min="12803" max="12803" width="13.85546875" style="304" bestFit="1" customWidth="1"/>
    <col min="12804" max="12804" width="19.5703125" style="304" customWidth="1"/>
    <col min="12805" max="12805" width="21.42578125" style="304" customWidth="1"/>
    <col min="12806" max="12806" width="28.7109375" style="304" customWidth="1"/>
    <col min="12807" max="12807" width="19.5703125" style="304" customWidth="1"/>
    <col min="12808" max="12808" width="39.5703125" style="304" bestFit="1" customWidth="1"/>
    <col min="12809" max="13056" width="9.140625" style="304"/>
    <col min="13057" max="13057" width="0" style="304" hidden="1" customWidth="1"/>
    <col min="13058" max="13058" width="92.7109375" style="304" customWidth="1"/>
    <col min="13059" max="13059" width="13.85546875" style="304" bestFit="1" customWidth="1"/>
    <col min="13060" max="13060" width="19.5703125" style="304" customWidth="1"/>
    <col min="13061" max="13061" width="21.42578125" style="304" customWidth="1"/>
    <col min="13062" max="13062" width="28.7109375" style="304" customWidth="1"/>
    <col min="13063" max="13063" width="19.5703125" style="304" customWidth="1"/>
    <col min="13064" max="13064" width="39.5703125" style="304" bestFit="1" customWidth="1"/>
    <col min="13065" max="13312" width="9.140625" style="304"/>
    <col min="13313" max="13313" width="0" style="304" hidden="1" customWidth="1"/>
    <col min="13314" max="13314" width="92.7109375" style="304" customWidth="1"/>
    <col min="13315" max="13315" width="13.85546875" style="304" bestFit="1" customWidth="1"/>
    <col min="13316" max="13316" width="19.5703125" style="304" customWidth="1"/>
    <col min="13317" max="13317" width="21.42578125" style="304" customWidth="1"/>
    <col min="13318" max="13318" width="28.7109375" style="304" customWidth="1"/>
    <col min="13319" max="13319" width="19.5703125" style="304" customWidth="1"/>
    <col min="13320" max="13320" width="39.5703125" style="304" bestFit="1" customWidth="1"/>
    <col min="13321" max="13568" width="9.140625" style="304"/>
    <col min="13569" max="13569" width="0" style="304" hidden="1" customWidth="1"/>
    <col min="13570" max="13570" width="92.7109375" style="304" customWidth="1"/>
    <col min="13571" max="13571" width="13.85546875" style="304" bestFit="1" customWidth="1"/>
    <col min="13572" max="13572" width="19.5703125" style="304" customWidth="1"/>
    <col min="13573" max="13573" width="21.42578125" style="304" customWidth="1"/>
    <col min="13574" max="13574" width="28.7109375" style="304" customWidth="1"/>
    <col min="13575" max="13575" width="19.5703125" style="304" customWidth="1"/>
    <col min="13576" max="13576" width="39.5703125" style="304" bestFit="1" customWidth="1"/>
    <col min="13577" max="13824" width="9.140625" style="304"/>
    <col min="13825" max="13825" width="0" style="304" hidden="1" customWidth="1"/>
    <col min="13826" max="13826" width="92.7109375" style="304" customWidth="1"/>
    <col min="13827" max="13827" width="13.85546875" style="304" bestFit="1" customWidth="1"/>
    <col min="13828" max="13828" width="19.5703125" style="304" customWidth="1"/>
    <col min="13829" max="13829" width="21.42578125" style="304" customWidth="1"/>
    <col min="13830" max="13830" width="28.7109375" style="304" customWidth="1"/>
    <col min="13831" max="13831" width="19.5703125" style="304" customWidth="1"/>
    <col min="13832" max="13832" width="39.5703125" style="304" bestFit="1" customWidth="1"/>
    <col min="13833" max="14080" width="9.140625" style="304"/>
    <col min="14081" max="14081" width="0" style="304" hidden="1" customWidth="1"/>
    <col min="14082" max="14082" width="92.7109375" style="304" customWidth="1"/>
    <col min="14083" max="14083" width="13.85546875" style="304" bestFit="1" customWidth="1"/>
    <col min="14084" max="14084" width="19.5703125" style="304" customWidth="1"/>
    <col min="14085" max="14085" width="21.42578125" style="304" customWidth="1"/>
    <col min="14086" max="14086" width="28.7109375" style="304" customWidth="1"/>
    <col min="14087" max="14087" width="19.5703125" style="304" customWidth="1"/>
    <col min="14088" max="14088" width="39.5703125" style="304" bestFit="1" customWidth="1"/>
    <col min="14089" max="14336" width="9.140625" style="304"/>
    <col min="14337" max="14337" width="0" style="304" hidden="1" customWidth="1"/>
    <col min="14338" max="14338" width="92.7109375" style="304" customWidth="1"/>
    <col min="14339" max="14339" width="13.85546875" style="304" bestFit="1" customWidth="1"/>
    <col min="14340" max="14340" width="19.5703125" style="304" customWidth="1"/>
    <col min="14341" max="14341" width="21.42578125" style="304" customWidth="1"/>
    <col min="14342" max="14342" width="28.7109375" style="304" customWidth="1"/>
    <col min="14343" max="14343" width="19.5703125" style="304" customWidth="1"/>
    <col min="14344" max="14344" width="39.5703125" style="304" bestFit="1" customWidth="1"/>
    <col min="14345" max="14592" width="9.140625" style="304"/>
    <col min="14593" max="14593" width="0" style="304" hidden="1" customWidth="1"/>
    <col min="14594" max="14594" width="92.7109375" style="304" customWidth="1"/>
    <col min="14595" max="14595" width="13.85546875" style="304" bestFit="1" customWidth="1"/>
    <col min="14596" max="14596" width="19.5703125" style="304" customWidth="1"/>
    <col min="14597" max="14597" width="21.42578125" style="304" customWidth="1"/>
    <col min="14598" max="14598" width="28.7109375" style="304" customWidth="1"/>
    <col min="14599" max="14599" width="19.5703125" style="304" customWidth="1"/>
    <col min="14600" max="14600" width="39.5703125" style="304" bestFit="1" customWidth="1"/>
    <col min="14601" max="14848" width="9.140625" style="304"/>
    <col min="14849" max="14849" width="0" style="304" hidden="1" customWidth="1"/>
    <col min="14850" max="14850" width="92.7109375" style="304" customWidth="1"/>
    <col min="14851" max="14851" width="13.85546875" style="304" bestFit="1" customWidth="1"/>
    <col min="14852" max="14852" width="19.5703125" style="304" customWidth="1"/>
    <col min="14853" max="14853" width="21.42578125" style="304" customWidth="1"/>
    <col min="14854" max="14854" width="28.7109375" style="304" customWidth="1"/>
    <col min="14855" max="14855" width="19.5703125" style="304" customWidth="1"/>
    <col min="14856" max="14856" width="39.5703125" style="304" bestFit="1" customWidth="1"/>
    <col min="14857" max="15104" width="9.140625" style="304"/>
    <col min="15105" max="15105" width="0" style="304" hidden="1" customWidth="1"/>
    <col min="15106" max="15106" width="92.7109375" style="304" customWidth="1"/>
    <col min="15107" max="15107" width="13.85546875" style="304" bestFit="1" customWidth="1"/>
    <col min="15108" max="15108" width="19.5703125" style="304" customWidth="1"/>
    <col min="15109" max="15109" width="21.42578125" style="304" customWidth="1"/>
    <col min="15110" max="15110" width="28.7109375" style="304" customWidth="1"/>
    <col min="15111" max="15111" width="19.5703125" style="304" customWidth="1"/>
    <col min="15112" max="15112" width="39.5703125" style="304" bestFit="1" customWidth="1"/>
    <col min="15113" max="15360" width="9.140625" style="304"/>
    <col min="15361" max="15361" width="0" style="304" hidden="1" customWidth="1"/>
    <col min="15362" max="15362" width="92.7109375" style="304" customWidth="1"/>
    <col min="15363" max="15363" width="13.85546875" style="304" bestFit="1" customWidth="1"/>
    <col min="15364" max="15364" width="19.5703125" style="304" customWidth="1"/>
    <col min="15365" max="15365" width="21.42578125" style="304" customWidth="1"/>
    <col min="15366" max="15366" width="28.7109375" style="304" customWidth="1"/>
    <col min="15367" max="15367" width="19.5703125" style="304" customWidth="1"/>
    <col min="15368" max="15368" width="39.5703125" style="304" bestFit="1" customWidth="1"/>
    <col min="15369" max="15616" width="9.140625" style="304"/>
    <col min="15617" max="15617" width="0" style="304" hidden="1" customWidth="1"/>
    <col min="15618" max="15618" width="92.7109375" style="304" customWidth="1"/>
    <col min="15619" max="15619" width="13.85546875" style="304" bestFit="1" customWidth="1"/>
    <col min="15620" max="15620" width="19.5703125" style="304" customWidth="1"/>
    <col min="15621" max="15621" width="21.42578125" style="304" customWidth="1"/>
    <col min="15622" max="15622" width="28.7109375" style="304" customWidth="1"/>
    <col min="15623" max="15623" width="19.5703125" style="304" customWidth="1"/>
    <col min="15624" max="15624" width="39.5703125" style="304" bestFit="1" customWidth="1"/>
    <col min="15625" max="15872" width="9.140625" style="304"/>
    <col min="15873" max="15873" width="0" style="304" hidden="1" customWidth="1"/>
    <col min="15874" max="15874" width="92.7109375" style="304" customWidth="1"/>
    <col min="15875" max="15875" width="13.85546875" style="304" bestFit="1" customWidth="1"/>
    <col min="15876" max="15876" width="19.5703125" style="304" customWidth="1"/>
    <col min="15877" max="15877" width="21.42578125" style="304" customWidth="1"/>
    <col min="15878" max="15878" width="28.7109375" style="304" customWidth="1"/>
    <col min="15879" max="15879" width="19.5703125" style="304" customWidth="1"/>
    <col min="15880" max="15880" width="39.5703125" style="304" bestFit="1" customWidth="1"/>
    <col min="15881" max="16128" width="9.140625" style="304"/>
    <col min="16129" max="16129" width="0" style="304" hidden="1" customWidth="1"/>
    <col min="16130" max="16130" width="92.7109375" style="304" customWidth="1"/>
    <col min="16131" max="16131" width="13.85546875" style="304" bestFit="1" customWidth="1"/>
    <col min="16132" max="16132" width="19.5703125" style="304" customWidth="1"/>
    <col min="16133" max="16133" width="21.42578125" style="304" customWidth="1"/>
    <col min="16134" max="16134" width="28.7109375" style="304" customWidth="1"/>
    <col min="16135" max="16135" width="19.5703125" style="304" customWidth="1"/>
    <col min="16136" max="16136" width="39.5703125" style="304" bestFit="1" customWidth="1"/>
    <col min="16137" max="16384" width="9.140625" style="304"/>
  </cols>
  <sheetData>
    <row r="1" spans="2:25" s="305" customFormat="1" x14ac:dyDescent="0.25">
      <c r="B1" s="297" t="s">
        <v>2</v>
      </c>
      <c r="C1" s="298"/>
      <c r="D1" s="299"/>
      <c r="E1" s="300"/>
      <c r="F1" s="301"/>
      <c r="G1" s="302"/>
      <c r="H1" s="303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</row>
    <row r="2" spans="2:25" s="305" customFormat="1" x14ac:dyDescent="0.25">
      <c r="B2" s="306" t="s">
        <v>784</v>
      </c>
      <c r="C2" s="129"/>
      <c r="D2" s="130"/>
      <c r="E2" s="129"/>
      <c r="F2" s="307"/>
      <c r="G2" s="308"/>
      <c r="H2" s="303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2:25" s="305" customFormat="1" x14ac:dyDescent="0.25">
      <c r="B3" s="125"/>
      <c r="C3" s="123"/>
      <c r="D3" s="124"/>
      <c r="E3" s="123"/>
      <c r="F3" s="309"/>
      <c r="G3" s="310"/>
      <c r="H3" s="303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</row>
    <row r="4" spans="2:25" s="305" customFormat="1" x14ac:dyDescent="0.25">
      <c r="B4" s="306" t="s">
        <v>785</v>
      </c>
      <c r="C4" s="123"/>
      <c r="D4" s="124"/>
      <c r="E4" s="123"/>
      <c r="F4" s="309"/>
      <c r="G4" s="310"/>
      <c r="H4" s="303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</row>
    <row r="5" spans="2:25" s="305" customFormat="1" ht="28.5" customHeight="1" x14ac:dyDescent="0.25">
      <c r="B5" s="411" t="s">
        <v>236</v>
      </c>
      <c r="C5" s="411"/>
      <c r="D5" s="411"/>
      <c r="E5" s="411"/>
      <c r="F5" s="411"/>
      <c r="G5" s="411"/>
      <c r="H5" s="303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</row>
    <row r="6" spans="2:25" s="305" customFormat="1" x14ac:dyDescent="0.25">
      <c r="B6" s="106" t="s">
        <v>235</v>
      </c>
      <c r="C6" s="400" t="s">
        <v>234</v>
      </c>
      <c r="D6" s="400"/>
      <c r="E6" s="400"/>
      <c r="F6" s="400"/>
      <c r="G6" s="105"/>
      <c r="H6" s="303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</row>
    <row r="7" spans="2:25" s="305" customFormat="1" ht="46.5" customHeight="1" x14ac:dyDescent="0.25">
      <c r="B7" s="311" t="s">
        <v>786</v>
      </c>
      <c r="C7" s="412" t="s">
        <v>233</v>
      </c>
      <c r="D7" s="412"/>
      <c r="E7" s="412"/>
      <c r="F7" s="412"/>
      <c r="G7" s="312"/>
      <c r="H7" s="303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</row>
    <row r="8" spans="2:25" s="305" customFormat="1" ht="46.5" customHeight="1" x14ac:dyDescent="0.25">
      <c r="B8" s="313" t="s">
        <v>787</v>
      </c>
      <c r="C8" s="314"/>
      <c r="D8" s="314"/>
      <c r="E8" s="314"/>
      <c r="F8" s="314"/>
      <c r="G8" s="312"/>
      <c r="H8" s="303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</row>
    <row r="9" spans="2:25" s="305" customFormat="1" ht="46.5" customHeight="1" x14ac:dyDescent="0.25">
      <c r="B9" s="100" t="s">
        <v>232</v>
      </c>
      <c r="C9" s="314"/>
      <c r="D9" s="314"/>
      <c r="E9" s="314"/>
      <c r="F9" s="314"/>
      <c r="G9" s="312"/>
      <c r="H9" s="303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</row>
    <row r="10" spans="2:25" s="305" customFormat="1" x14ac:dyDescent="0.25">
      <c r="B10" s="315"/>
      <c r="C10" s="316"/>
      <c r="D10" s="316"/>
      <c r="E10" s="316"/>
      <c r="F10" s="316"/>
      <c r="G10" s="317"/>
      <c r="H10" s="303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</row>
    <row r="11" spans="2:25" s="305" customFormat="1" ht="30" x14ac:dyDescent="0.25">
      <c r="B11" s="98" t="s">
        <v>788</v>
      </c>
      <c r="C11" s="98" t="s">
        <v>11</v>
      </c>
      <c r="D11" s="399" t="s">
        <v>230</v>
      </c>
      <c r="E11" s="399"/>
      <c r="F11" s="99" t="s">
        <v>229</v>
      </c>
      <c r="G11" s="317"/>
      <c r="H11" s="303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</row>
    <row r="12" spans="2:25" s="305" customFormat="1" ht="30" x14ac:dyDescent="0.25">
      <c r="B12" s="98"/>
      <c r="C12" s="98"/>
      <c r="D12" s="99" t="s">
        <v>228</v>
      </c>
      <c r="E12" s="99" t="s">
        <v>789</v>
      </c>
      <c r="F12" s="98"/>
      <c r="G12" s="198"/>
      <c r="H12" s="303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</row>
    <row r="13" spans="2:25" s="305" customFormat="1" x14ac:dyDescent="0.25">
      <c r="B13" s="214" t="s">
        <v>786</v>
      </c>
      <c r="C13" s="214" t="s">
        <v>790</v>
      </c>
      <c r="D13" s="96">
        <v>0</v>
      </c>
      <c r="E13" s="216">
        <v>0</v>
      </c>
      <c r="F13" s="94">
        <v>5055.1780795602735</v>
      </c>
      <c r="G13" s="198"/>
      <c r="H13" s="303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</row>
    <row r="14" spans="2:25" s="305" customFormat="1" x14ac:dyDescent="0.25">
      <c r="B14" s="318"/>
      <c r="C14" s="319"/>
      <c r="D14" s="319"/>
      <c r="E14" s="319"/>
      <c r="F14" s="320"/>
      <c r="G14" s="198"/>
      <c r="H14" s="303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</row>
  </sheetData>
  <mergeCells count="4">
    <mergeCell ref="B5:G5"/>
    <mergeCell ref="C6:F6"/>
    <mergeCell ref="C7:F7"/>
    <mergeCell ref="D11:E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B1" zoomScale="85" zoomScaleNormal="85" workbookViewId="0">
      <selection activeCell="B6" sqref="B6"/>
    </sheetView>
  </sheetViews>
  <sheetFormatPr defaultRowHeight="15" x14ac:dyDescent="0.25"/>
  <cols>
    <col min="1" max="1" width="6.7109375" style="304" hidden="1" customWidth="1"/>
    <col min="2" max="2" width="119.140625" style="304" bestFit="1" customWidth="1"/>
    <col min="3" max="3" width="12.42578125" style="304" bestFit="1" customWidth="1"/>
    <col min="4" max="4" width="11.42578125" style="374" bestFit="1" customWidth="1"/>
    <col min="5" max="5" width="17.85546875" style="304" bestFit="1" customWidth="1"/>
    <col min="6" max="6" width="9.28515625" style="304" bestFit="1" customWidth="1"/>
    <col min="7" max="7" width="9.28515625" style="304" customWidth="1"/>
    <col min="8" max="8" width="17.42578125" style="304" bestFit="1" customWidth="1"/>
    <col min="9" max="9" width="39.5703125" style="303" bestFit="1" customWidth="1"/>
    <col min="10" max="256" width="9.140625" style="304"/>
    <col min="257" max="257" width="0" style="304" hidden="1" customWidth="1"/>
    <col min="258" max="258" width="119.140625" style="304" bestFit="1" customWidth="1"/>
    <col min="259" max="259" width="12.42578125" style="304" bestFit="1" customWidth="1"/>
    <col min="260" max="260" width="11.42578125" style="304" bestFit="1" customWidth="1"/>
    <col min="261" max="261" width="17.85546875" style="304" bestFit="1" customWidth="1"/>
    <col min="262" max="262" width="9.28515625" style="304" bestFit="1" customWidth="1"/>
    <col min="263" max="263" width="9.28515625" style="304" customWidth="1"/>
    <col min="264" max="264" width="17.42578125" style="304" bestFit="1" customWidth="1"/>
    <col min="265" max="265" width="39.5703125" style="304" bestFit="1" customWidth="1"/>
    <col min="266" max="512" width="9.140625" style="304"/>
    <col min="513" max="513" width="0" style="304" hidden="1" customWidth="1"/>
    <col min="514" max="514" width="119.140625" style="304" bestFit="1" customWidth="1"/>
    <col min="515" max="515" width="12.42578125" style="304" bestFit="1" customWidth="1"/>
    <col min="516" max="516" width="11.42578125" style="304" bestFit="1" customWidth="1"/>
    <col min="517" max="517" width="17.85546875" style="304" bestFit="1" customWidth="1"/>
    <col min="518" max="518" width="9.28515625" style="304" bestFit="1" customWidth="1"/>
    <col min="519" max="519" width="9.28515625" style="304" customWidth="1"/>
    <col min="520" max="520" width="17.42578125" style="304" bestFit="1" customWidth="1"/>
    <col min="521" max="521" width="39.5703125" style="304" bestFit="1" customWidth="1"/>
    <col min="522" max="768" width="9.140625" style="304"/>
    <col min="769" max="769" width="0" style="304" hidden="1" customWidth="1"/>
    <col min="770" max="770" width="119.140625" style="304" bestFit="1" customWidth="1"/>
    <col min="771" max="771" width="12.42578125" style="304" bestFit="1" customWidth="1"/>
    <col min="772" max="772" width="11.42578125" style="304" bestFit="1" customWidth="1"/>
    <col min="773" max="773" width="17.85546875" style="304" bestFit="1" customWidth="1"/>
    <col min="774" max="774" width="9.28515625" style="304" bestFit="1" customWidth="1"/>
    <col min="775" max="775" width="9.28515625" style="304" customWidth="1"/>
    <col min="776" max="776" width="17.42578125" style="304" bestFit="1" customWidth="1"/>
    <col min="777" max="777" width="39.5703125" style="304" bestFit="1" customWidth="1"/>
    <col min="778" max="1024" width="9.140625" style="304"/>
    <col min="1025" max="1025" width="0" style="304" hidden="1" customWidth="1"/>
    <col min="1026" max="1026" width="119.140625" style="304" bestFit="1" customWidth="1"/>
    <col min="1027" max="1027" width="12.42578125" style="304" bestFit="1" customWidth="1"/>
    <col min="1028" max="1028" width="11.42578125" style="304" bestFit="1" customWidth="1"/>
    <col min="1029" max="1029" width="17.85546875" style="304" bestFit="1" customWidth="1"/>
    <col min="1030" max="1030" width="9.28515625" style="304" bestFit="1" customWidth="1"/>
    <col min="1031" max="1031" width="9.28515625" style="304" customWidth="1"/>
    <col min="1032" max="1032" width="17.42578125" style="304" bestFit="1" customWidth="1"/>
    <col min="1033" max="1033" width="39.5703125" style="304" bestFit="1" customWidth="1"/>
    <col min="1034" max="1280" width="9.140625" style="304"/>
    <col min="1281" max="1281" width="0" style="304" hidden="1" customWidth="1"/>
    <col min="1282" max="1282" width="119.140625" style="304" bestFit="1" customWidth="1"/>
    <col min="1283" max="1283" width="12.42578125" style="304" bestFit="1" customWidth="1"/>
    <col min="1284" max="1284" width="11.42578125" style="304" bestFit="1" customWidth="1"/>
    <col min="1285" max="1285" width="17.85546875" style="304" bestFit="1" customWidth="1"/>
    <col min="1286" max="1286" width="9.28515625" style="304" bestFit="1" customWidth="1"/>
    <col min="1287" max="1287" width="9.28515625" style="304" customWidth="1"/>
    <col min="1288" max="1288" width="17.42578125" style="304" bestFit="1" customWidth="1"/>
    <col min="1289" max="1289" width="39.5703125" style="304" bestFit="1" customWidth="1"/>
    <col min="1290" max="1536" width="9.140625" style="304"/>
    <col min="1537" max="1537" width="0" style="304" hidden="1" customWidth="1"/>
    <col min="1538" max="1538" width="119.140625" style="304" bestFit="1" customWidth="1"/>
    <col min="1539" max="1539" width="12.42578125" style="304" bestFit="1" customWidth="1"/>
    <col min="1540" max="1540" width="11.42578125" style="304" bestFit="1" customWidth="1"/>
    <col min="1541" max="1541" width="17.85546875" style="304" bestFit="1" customWidth="1"/>
    <col min="1542" max="1542" width="9.28515625" style="304" bestFit="1" customWidth="1"/>
    <col min="1543" max="1543" width="9.28515625" style="304" customWidth="1"/>
    <col min="1544" max="1544" width="17.42578125" style="304" bestFit="1" customWidth="1"/>
    <col min="1545" max="1545" width="39.5703125" style="304" bestFit="1" customWidth="1"/>
    <col min="1546" max="1792" width="9.140625" style="304"/>
    <col min="1793" max="1793" width="0" style="304" hidden="1" customWidth="1"/>
    <col min="1794" max="1794" width="119.140625" style="304" bestFit="1" customWidth="1"/>
    <col min="1795" max="1795" width="12.42578125" style="304" bestFit="1" customWidth="1"/>
    <col min="1796" max="1796" width="11.42578125" style="304" bestFit="1" customWidth="1"/>
    <col min="1797" max="1797" width="17.85546875" style="304" bestFit="1" customWidth="1"/>
    <col min="1798" max="1798" width="9.28515625" style="304" bestFit="1" customWidth="1"/>
    <col min="1799" max="1799" width="9.28515625" style="304" customWidth="1"/>
    <col min="1800" max="1800" width="17.42578125" style="304" bestFit="1" customWidth="1"/>
    <col min="1801" max="1801" width="39.5703125" style="304" bestFit="1" customWidth="1"/>
    <col min="1802" max="2048" width="9.140625" style="304"/>
    <col min="2049" max="2049" width="0" style="304" hidden="1" customWidth="1"/>
    <col min="2050" max="2050" width="119.140625" style="304" bestFit="1" customWidth="1"/>
    <col min="2051" max="2051" width="12.42578125" style="304" bestFit="1" customWidth="1"/>
    <col min="2052" max="2052" width="11.42578125" style="304" bestFit="1" customWidth="1"/>
    <col min="2053" max="2053" width="17.85546875" style="304" bestFit="1" customWidth="1"/>
    <col min="2054" max="2054" width="9.28515625" style="304" bestFit="1" customWidth="1"/>
    <col min="2055" max="2055" width="9.28515625" style="304" customWidth="1"/>
    <col min="2056" max="2056" width="17.42578125" style="304" bestFit="1" customWidth="1"/>
    <col min="2057" max="2057" width="39.5703125" style="304" bestFit="1" customWidth="1"/>
    <col min="2058" max="2304" width="9.140625" style="304"/>
    <col min="2305" max="2305" width="0" style="304" hidden="1" customWidth="1"/>
    <col min="2306" max="2306" width="119.140625" style="304" bestFit="1" customWidth="1"/>
    <col min="2307" max="2307" width="12.42578125" style="304" bestFit="1" customWidth="1"/>
    <col min="2308" max="2308" width="11.42578125" style="304" bestFit="1" customWidth="1"/>
    <col min="2309" max="2309" width="17.85546875" style="304" bestFit="1" customWidth="1"/>
    <col min="2310" max="2310" width="9.28515625" style="304" bestFit="1" customWidth="1"/>
    <col min="2311" max="2311" width="9.28515625" style="304" customWidth="1"/>
    <col min="2312" max="2312" width="17.42578125" style="304" bestFit="1" customWidth="1"/>
    <col min="2313" max="2313" width="39.5703125" style="304" bestFit="1" customWidth="1"/>
    <col min="2314" max="2560" width="9.140625" style="304"/>
    <col min="2561" max="2561" width="0" style="304" hidden="1" customWidth="1"/>
    <col min="2562" max="2562" width="119.140625" style="304" bestFit="1" customWidth="1"/>
    <col min="2563" max="2563" width="12.42578125" style="304" bestFit="1" customWidth="1"/>
    <col min="2564" max="2564" width="11.42578125" style="304" bestFit="1" customWidth="1"/>
    <col min="2565" max="2565" width="17.85546875" style="304" bestFit="1" customWidth="1"/>
    <col min="2566" max="2566" width="9.28515625" style="304" bestFit="1" customWidth="1"/>
    <col min="2567" max="2567" width="9.28515625" style="304" customWidth="1"/>
    <col min="2568" max="2568" width="17.42578125" style="304" bestFit="1" customWidth="1"/>
    <col min="2569" max="2569" width="39.5703125" style="304" bestFit="1" customWidth="1"/>
    <col min="2570" max="2816" width="9.140625" style="304"/>
    <col min="2817" max="2817" width="0" style="304" hidden="1" customWidth="1"/>
    <col min="2818" max="2818" width="119.140625" style="304" bestFit="1" customWidth="1"/>
    <col min="2819" max="2819" width="12.42578125" style="304" bestFit="1" customWidth="1"/>
    <col min="2820" max="2820" width="11.42578125" style="304" bestFit="1" customWidth="1"/>
    <col min="2821" max="2821" width="17.85546875" style="304" bestFit="1" customWidth="1"/>
    <col min="2822" max="2822" width="9.28515625" style="304" bestFit="1" customWidth="1"/>
    <col min="2823" max="2823" width="9.28515625" style="304" customWidth="1"/>
    <col min="2824" max="2824" width="17.42578125" style="304" bestFit="1" customWidth="1"/>
    <col min="2825" max="2825" width="39.5703125" style="304" bestFit="1" customWidth="1"/>
    <col min="2826" max="3072" width="9.140625" style="304"/>
    <col min="3073" max="3073" width="0" style="304" hidden="1" customWidth="1"/>
    <col min="3074" max="3074" width="119.140625" style="304" bestFit="1" customWidth="1"/>
    <col min="3075" max="3075" width="12.42578125" style="304" bestFit="1" customWidth="1"/>
    <col min="3076" max="3076" width="11.42578125" style="304" bestFit="1" customWidth="1"/>
    <col min="3077" max="3077" width="17.85546875" style="304" bestFit="1" customWidth="1"/>
    <col min="3078" max="3078" width="9.28515625" style="304" bestFit="1" customWidth="1"/>
    <col min="3079" max="3079" width="9.28515625" style="304" customWidth="1"/>
    <col min="3080" max="3080" width="17.42578125" style="304" bestFit="1" customWidth="1"/>
    <col min="3081" max="3081" width="39.5703125" style="304" bestFit="1" customWidth="1"/>
    <col min="3082" max="3328" width="9.140625" style="304"/>
    <col min="3329" max="3329" width="0" style="304" hidden="1" customWidth="1"/>
    <col min="3330" max="3330" width="119.140625" style="304" bestFit="1" customWidth="1"/>
    <col min="3331" max="3331" width="12.42578125" style="304" bestFit="1" customWidth="1"/>
    <col min="3332" max="3332" width="11.42578125" style="304" bestFit="1" customWidth="1"/>
    <col min="3333" max="3333" width="17.85546875" style="304" bestFit="1" customWidth="1"/>
    <col min="3334" max="3334" width="9.28515625" style="304" bestFit="1" customWidth="1"/>
    <col min="3335" max="3335" width="9.28515625" style="304" customWidth="1"/>
    <col min="3336" max="3336" width="17.42578125" style="304" bestFit="1" customWidth="1"/>
    <col min="3337" max="3337" width="39.5703125" style="304" bestFit="1" customWidth="1"/>
    <col min="3338" max="3584" width="9.140625" style="304"/>
    <col min="3585" max="3585" width="0" style="304" hidden="1" customWidth="1"/>
    <col min="3586" max="3586" width="119.140625" style="304" bestFit="1" customWidth="1"/>
    <col min="3587" max="3587" width="12.42578125" style="304" bestFit="1" customWidth="1"/>
    <col min="3588" max="3588" width="11.42578125" style="304" bestFit="1" customWidth="1"/>
    <col min="3589" max="3589" width="17.85546875" style="304" bestFit="1" customWidth="1"/>
    <col min="3590" max="3590" width="9.28515625" style="304" bestFit="1" customWidth="1"/>
    <col min="3591" max="3591" width="9.28515625" style="304" customWidth="1"/>
    <col min="3592" max="3592" width="17.42578125" style="304" bestFit="1" customWidth="1"/>
    <col min="3593" max="3593" width="39.5703125" style="304" bestFit="1" customWidth="1"/>
    <col min="3594" max="3840" width="9.140625" style="304"/>
    <col min="3841" max="3841" width="0" style="304" hidden="1" customWidth="1"/>
    <col min="3842" max="3842" width="119.140625" style="304" bestFit="1" customWidth="1"/>
    <col min="3843" max="3843" width="12.42578125" style="304" bestFit="1" customWidth="1"/>
    <col min="3844" max="3844" width="11.42578125" style="304" bestFit="1" customWidth="1"/>
    <col min="3845" max="3845" width="17.85546875" style="304" bestFit="1" customWidth="1"/>
    <col min="3846" max="3846" width="9.28515625" style="304" bestFit="1" customWidth="1"/>
    <col min="3847" max="3847" width="9.28515625" style="304" customWidth="1"/>
    <col min="3848" max="3848" width="17.42578125" style="304" bestFit="1" customWidth="1"/>
    <col min="3849" max="3849" width="39.5703125" style="304" bestFit="1" customWidth="1"/>
    <col min="3850" max="4096" width="9.140625" style="304"/>
    <col min="4097" max="4097" width="0" style="304" hidden="1" customWidth="1"/>
    <col min="4098" max="4098" width="119.140625" style="304" bestFit="1" customWidth="1"/>
    <col min="4099" max="4099" width="12.42578125" style="304" bestFit="1" customWidth="1"/>
    <col min="4100" max="4100" width="11.42578125" style="304" bestFit="1" customWidth="1"/>
    <col min="4101" max="4101" width="17.85546875" style="304" bestFit="1" customWidth="1"/>
    <col min="4102" max="4102" width="9.28515625" style="304" bestFit="1" customWidth="1"/>
    <col min="4103" max="4103" width="9.28515625" style="304" customWidth="1"/>
    <col min="4104" max="4104" width="17.42578125" style="304" bestFit="1" customWidth="1"/>
    <col min="4105" max="4105" width="39.5703125" style="304" bestFit="1" customWidth="1"/>
    <col min="4106" max="4352" width="9.140625" style="304"/>
    <col min="4353" max="4353" width="0" style="304" hidden="1" customWidth="1"/>
    <col min="4354" max="4354" width="119.140625" style="304" bestFit="1" customWidth="1"/>
    <col min="4355" max="4355" width="12.42578125" style="304" bestFit="1" customWidth="1"/>
    <col min="4356" max="4356" width="11.42578125" style="304" bestFit="1" customWidth="1"/>
    <col min="4357" max="4357" width="17.85546875" style="304" bestFit="1" customWidth="1"/>
    <col min="4358" max="4358" width="9.28515625" style="304" bestFit="1" customWidth="1"/>
    <col min="4359" max="4359" width="9.28515625" style="304" customWidth="1"/>
    <col min="4360" max="4360" width="17.42578125" style="304" bestFit="1" customWidth="1"/>
    <col min="4361" max="4361" width="39.5703125" style="304" bestFit="1" customWidth="1"/>
    <col min="4362" max="4608" width="9.140625" style="304"/>
    <col min="4609" max="4609" width="0" style="304" hidden="1" customWidth="1"/>
    <col min="4610" max="4610" width="119.140625" style="304" bestFit="1" customWidth="1"/>
    <col min="4611" max="4611" width="12.42578125" style="304" bestFit="1" customWidth="1"/>
    <col min="4612" max="4612" width="11.42578125" style="304" bestFit="1" customWidth="1"/>
    <col min="4613" max="4613" width="17.85546875" style="304" bestFit="1" customWidth="1"/>
    <col min="4614" max="4614" width="9.28515625" style="304" bestFit="1" customWidth="1"/>
    <col min="4615" max="4615" width="9.28515625" style="304" customWidth="1"/>
    <col min="4616" max="4616" width="17.42578125" style="304" bestFit="1" customWidth="1"/>
    <col min="4617" max="4617" width="39.5703125" style="304" bestFit="1" customWidth="1"/>
    <col min="4618" max="4864" width="9.140625" style="304"/>
    <col min="4865" max="4865" width="0" style="304" hidden="1" customWidth="1"/>
    <col min="4866" max="4866" width="119.140625" style="304" bestFit="1" customWidth="1"/>
    <col min="4867" max="4867" width="12.42578125" style="304" bestFit="1" customWidth="1"/>
    <col min="4868" max="4868" width="11.42578125" style="304" bestFit="1" customWidth="1"/>
    <col min="4869" max="4869" width="17.85546875" style="304" bestFit="1" customWidth="1"/>
    <col min="4870" max="4870" width="9.28515625" style="304" bestFit="1" customWidth="1"/>
    <col min="4871" max="4871" width="9.28515625" style="304" customWidth="1"/>
    <col min="4872" max="4872" width="17.42578125" style="304" bestFit="1" customWidth="1"/>
    <col min="4873" max="4873" width="39.5703125" style="304" bestFit="1" customWidth="1"/>
    <col min="4874" max="5120" width="9.140625" style="304"/>
    <col min="5121" max="5121" width="0" style="304" hidden="1" customWidth="1"/>
    <col min="5122" max="5122" width="119.140625" style="304" bestFit="1" customWidth="1"/>
    <col min="5123" max="5123" width="12.42578125" style="304" bestFit="1" customWidth="1"/>
    <col min="5124" max="5124" width="11.42578125" style="304" bestFit="1" customWidth="1"/>
    <col min="5125" max="5125" width="17.85546875" style="304" bestFit="1" customWidth="1"/>
    <col min="5126" max="5126" width="9.28515625" style="304" bestFit="1" customWidth="1"/>
    <col min="5127" max="5127" width="9.28515625" style="304" customWidth="1"/>
    <col min="5128" max="5128" width="17.42578125" style="304" bestFit="1" customWidth="1"/>
    <col min="5129" max="5129" width="39.5703125" style="304" bestFit="1" customWidth="1"/>
    <col min="5130" max="5376" width="9.140625" style="304"/>
    <col min="5377" max="5377" width="0" style="304" hidden="1" customWidth="1"/>
    <col min="5378" max="5378" width="119.140625" style="304" bestFit="1" customWidth="1"/>
    <col min="5379" max="5379" width="12.42578125" style="304" bestFit="1" customWidth="1"/>
    <col min="5380" max="5380" width="11.42578125" style="304" bestFit="1" customWidth="1"/>
    <col min="5381" max="5381" width="17.85546875" style="304" bestFit="1" customWidth="1"/>
    <col min="5382" max="5382" width="9.28515625" style="304" bestFit="1" customWidth="1"/>
    <col min="5383" max="5383" width="9.28515625" style="304" customWidth="1"/>
    <col min="5384" max="5384" width="17.42578125" style="304" bestFit="1" customWidth="1"/>
    <col min="5385" max="5385" width="39.5703125" style="304" bestFit="1" customWidth="1"/>
    <col min="5386" max="5632" width="9.140625" style="304"/>
    <col min="5633" max="5633" width="0" style="304" hidden="1" customWidth="1"/>
    <col min="5634" max="5634" width="119.140625" style="304" bestFit="1" customWidth="1"/>
    <col min="5635" max="5635" width="12.42578125" style="304" bestFit="1" customWidth="1"/>
    <col min="5636" max="5636" width="11.42578125" style="304" bestFit="1" customWidth="1"/>
    <col min="5637" max="5637" width="17.85546875" style="304" bestFit="1" customWidth="1"/>
    <col min="5638" max="5638" width="9.28515625" style="304" bestFit="1" customWidth="1"/>
    <col min="5639" max="5639" width="9.28515625" style="304" customWidth="1"/>
    <col min="5640" max="5640" width="17.42578125" style="304" bestFit="1" customWidth="1"/>
    <col min="5641" max="5641" width="39.5703125" style="304" bestFit="1" customWidth="1"/>
    <col min="5642" max="5888" width="9.140625" style="304"/>
    <col min="5889" max="5889" width="0" style="304" hidden="1" customWidth="1"/>
    <col min="5890" max="5890" width="119.140625" style="304" bestFit="1" customWidth="1"/>
    <col min="5891" max="5891" width="12.42578125" style="304" bestFit="1" customWidth="1"/>
    <col min="5892" max="5892" width="11.42578125" style="304" bestFit="1" customWidth="1"/>
    <col min="5893" max="5893" width="17.85546875" style="304" bestFit="1" customWidth="1"/>
    <col min="5894" max="5894" width="9.28515625" style="304" bestFit="1" customWidth="1"/>
    <col min="5895" max="5895" width="9.28515625" style="304" customWidth="1"/>
    <col min="5896" max="5896" width="17.42578125" style="304" bestFit="1" customWidth="1"/>
    <col min="5897" max="5897" width="39.5703125" style="304" bestFit="1" customWidth="1"/>
    <col min="5898" max="6144" width="9.140625" style="304"/>
    <col min="6145" max="6145" width="0" style="304" hidden="1" customWidth="1"/>
    <col min="6146" max="6146" width="119.140625" style="304" bestFit="1" customWidth="1"/>
    <col min="6147" max="6147" width="12.42578125" style="304" bestFit="1" customWidth="1"/>
    <col min="6148" max="6148" width="11.42578125" style="304" bestFit="1" customWidth="1"/>
    <col min="6149" max="6149" width="17.85546875" style="304" bestFit="1" customWidth="1"/>
    <col min="6150" max="6150" width="9.28515625" style="304" bestFit="1" customWidth="1"/>
    <col min="6151" max="6151" width="9.28515625" style="304" customWidth="1"/>
    <col min="6152" max="6152" width="17.42578125" style="304" bestFit="1" customWidth="1"/>
    <col min="6153" max="6153" width="39.5703125" style="304" bestFit="1" customWidth="1"/>
    <col min="6154" max="6400" width="9.140625" style="304"/>
    <col min="6401" max="6401" width="0" style="304" hidden="1" customWidth="1"/>
    <col min="6402" max="6402" width="119.140625" style="304" bestFit="1" customWidth="1"/>
    <col min="6403" max="6403" width="12.42578125" style="304" bestFit="1" customWidth="1"/>
    <col min="6404" max="6404" width="11.42578125" style="304" bestFit="1" customWidth="1"/>
    <col min="6405" max="6405" width="17.85546875" style="304" bestFit="1" customWidth="1"/>
    <col min="6406" max="6406" width="9.28515625" style="304" bestFit="1" customWidth="1"/>
    <col min="6407" max="6407" width="9.28515625" style="304" customWidth="1"/>
    <col min="6408" max="6408" width="17.42578125" style="304" bestFit="1" customWidth="1"/>
    <col min="6409" max="6409" width="39.5703125" style="304" bestFit="1" customWidth="1"/>
    <col min="6410" max="6656" width="9.140625" style="304"/>
    <col min="6657" max="6657" width="0" style="304" hidden="1" customWidth="1"/>
    <col min="6658" max="6658" width="119.140625" style="304" bestFit="1" customWidth="1"/>
    <col min="6659" max="6659" width="12.42578125" style="304" bestFit="1" customWidth="1"/>
    <col min="6660" max="6660" width="11.42578125" style="304" bestFit="1" customWidth="1"/>
    <col min="6661" max="6661" width="17.85546875" style="304" bestFit="1" customWidth="1"/>
    <col min="6662" max="6662" width="9.28515625" style="304" bestFit="1" customWidth="1"/>
    <col min="6663" max="6663" width="9.28515625" style="304" customWidth="1"/>
    <col min="6664" max="6664" width="17.42578125" style="304" bestFit="1" customWidth="1"/>
    <col min="6665" max="6665" width="39.5703125" style="304" bestFit="1" customWidth="1"/>
    <col min="6666" max="6912" width="9.140625" style="304"/>
    <col min="6913" max="6913" width="0" style="304" hidden="1" customWidth="1"/>
    <col min="6914" max="6914" width="119.140625" style="304" bestFit="1" customWidth="1"/>
    <col min="6915" max="6915" width="12.42578125" style="304" bestFit="1" customWidth="1"/>
    <col min="6916" max="6916" width="11.42578125" style="304" bestFit="1" customWidth="1"/>
    <col min="6917" max="6917" width="17.85546875" style="304" bestFit="1" customWidth="1"/>
    <col min="6918" max="6918" width="9.28515625" style="304" bestFit="1" customWidth="1"/>
    <col min="6919" max="6919" width="9.28515625" style="304" customWidth="1"/>
    <col min="6920" max="6920" width="17.42578125" style="304" bestFit="1" customWidth="1"/>
    <col min="6921" max="6921" width="39.5703125" style="304" bestFit="1" customWidth="1"/>
    <col min="6922" max="7168" width="9.140625" style="304"/>
    <col min="7169" max="7169" width="0" style="304" hidden="1" customWidth="1"/>
    <col min="7170" max="7170" width="119.140625" style="304" bestFit="1" customWidth="1"/>
    <col min="7171" max="7171" width="12.42578125" style="304" bestFit="1" customWidth="1"/>
    <col min="7172" max="7172" width="11.42578125" style="304" bestFit="1" customWidth="1"/>
    <col min="7173" max="7173" width="17.85546875" style="304" bestFit="1" customWidth="1"/>
    <col min="7174" max="7174" width="9.28515625" style="304" bestFit="1" customWidth="1"/>
    <col min="7175" max="7175" width="9.28515625" style="304" customWidth="1"/>
    <col min="7176" max="7176" width="17.42578125" style="304" bestFit="1" customWidth="1"/>
    <col min="7177" max="7177" width="39.5703125" style="304" bestFit="1" customWidth="1"/>
    <col min="7178" max="7424" width="9.140625" style="304"/>
    <col min="7425" max="7425" width="0" style="304" hidden="1" customWidth="1"/>
    <col min="7426" max="7426" width="119.140625" style="304" bestFit="1" customWidth="1"/>
    <col min="7427" max="7427" width="12.42578125" style="304" bestFit="1" customWidth="1"/>
    <col min="7428" max="7428" width="11.42578125" style="304" bestFit="1" customWidth="1"/>
    <col min="7429" max="7429" width="17.85546875" style="304" bestFit="1" customWidth="1"/>
    <col min="7430" max="7430" width="9.28515625" style="304" bestFit="1" customWidth="1"/>
    <col min="7431" max="7431" width="9.28515625" style="304" customWidth="1"/>
    <col min="7432" max="7432" width="17.42578125" style="304" bestFit="1" customWidth="1"/>
    <col min="7433" max="7433" width="39.5703125" style="304" bestFit="1" customWidth="1"/>
    <col min="7434" max="7680" width="9.140625" style="304"/>
    <col min="7681" max="7681" width="0" style="304" hidden="1" customWidth="1"/>
    <col min="7682" max="7682" width="119.140625" style="304" bestFit="1" customWidth="1"/>
    <col min="7683" max="7683" width="12.42578125" style="304" bestFit="1" customWidth="1"/>
    <col min="7684" max="7684" width="11.42578125" style="304" bestFit="1" customWidth="1"/>
    <col min="7685" max="7685" width="17.85546875" style="304" bestFit="1" customWidth="1"/>
    <col min="7686" max="7686" width="9.28515625" style="304" bestFit="1" customWidth="1"/>
    <col min="7687" max="7687" width="9.28515625" style="304" customWidth="1"/>
    <col min="7688" max="7688" width="17.42578125" style="304" bestFit="1" customWidth="1"/>
    <col min="7689" max="7689" width="39.5703125" style="304" bestFit="1" customWidth="1"/>
    <col min="7690" max="7936" width="9.140625" style="304"/>
    <col min="7937" max="7937" width="0" style="304" hidden="1" customWidth="1"/>
    <col min="7938" max="7938" width="119.140625" style="304" bestFit="1" customWidth="1"/>
    <col min="7939" max="7939" width="12.42578125" style="304" bestFit="1" customWidth="1"/>
    <col min="7940" max="7940" width="11.42578125" style="304" bestFit="1" customWidth="1"/>
    <col min="7941" max="7941" width="17.85546875" style="304" bestFit="1" customWidth="1"/>
    <col min="7942" max="7942" width="9.28515625" style="304" bestFit="1" customWidth="1"/>
    <col min="7943" max="7943" width="9.28515625" style="304" customWidth="1"/>
    <col min="7944" max="7944" width="17.42578125" style="304" bestFit="1" customWidth="1"/>
    <col min="7945" max="7945" width="39.5703125" style="304" bestFit="1" customWidth="1"/>
    <col min="7946" max="8192" width="9.140625" style="304"/>
    <col min="8193" max="8193" width="0" style="304" hidden="1" customWidth="1"/>
    <col min="8194" max="8194" width="119.140625" style="304" bestFit="1" customWidth="1"/>
    <col min="8195" max="8195" width="12.42578125" style="304" bestFit="1" customWidth="1"/>
    <col min="8196" max="8196" width="11.42578125" style="304" bestFit="1" customWidth="1"/>
    <col min="8197" max="8197" width="17.85546875" style="304" bestFit="1" customWidth="1"/>
    <col min="8198" max="8198" width="9.28515625" style="304" bestFit="1" customWidth="1"/>
    <col min="8199" max="8199" width="9.28515625" style="304" customWidth="1"/>
    <col min="8200" max="8200" width="17.42578125" style="304" bestFit="1" customWidth="1"/>
    <col min="8201" max="8201" width="39.5703125" style="304" bestFit="1" customWidth="1"/>
    <col min="8202" max="8448" width="9.140625" style="304"/>
    <col min="8449" max="8449" width="0" style="304" hidden="1" customWidth="1"/>
    <col min="8450" max="8450" width="119.140625" style="304" bestFit="1" customWidth="1"/>
    <col min="8451" max="8451" width="12.42578125" style="304" bestFit="1" customWidth="1"/>
    <col min="8452" max="8452" width="11.42578125" style="304" bestFit="1" customWidth="1"/>
    <col min="8453" max="8453" width="17.85546875" style="304" bestFit="1" customWidth="1"/>
    <col min="8454" max="8454" width="9.28515625" style="304" bestFit="1" customWidth="1"/>
    <col min="8455" max="8455" width="9.28515625" style="304" customWidth="1"/>
    <col min="8456" max="8456" width="17.42578125" style="304" bestFit="1" customWidth="1"/>
    <col min="8457" max="8457" width="39.5703125" style="304" bestFit="1" customWidth="1"/>
    <col min="8458" max="8704" width="9.140625" style="304"/>
    <col min="8705" max="8705" width="0" style="304" hidden="1" customWidth="1"/>
    <col min="8706" max="8706" width="119.140625" style="304" bestFit="1" customWidth="1"/>
    <col min="8707" max="8707" width="12.42578125" style="304" bestFit="1" customWidth="1"/>
    <col min="8708" max="8708" width="11.42578125" style="304" bestFit="1" customWidth="1"/>
    <col min="8709" max="8709" width="17.85546875" style="304" bestFit="1" customWidth="1"/>
    <col min="8710" max="8710" width="9.28515625" style="304" bestFit="1" customWidth="1"/>
    <col min="8711" max="8711" width="9.28515625" style="304" customWidth="1"/>
    <col min="8712" max="8712" width="17.42578125" style="304" bestFit="1" customWidth="1"/>
    <col min="8713" max="8713" width="39.5703125" style="304" bestFit="1" customWidth="1"/>
    <col min="8714" max="8960" width="9.140625" style="304"/>
    <col min="8961" max="8961" width="0" style="304" hidden="1" customWidth="1"/>
    <col min="8962" max="8962" width="119.140625" style="304" bestFit="1" customWidth="1"/>
    <col min="8963" max="8963" width="12.42578125" style="304" bestFit="1" customWidth="1"/>
    <col min="8964" max="8964" width="11.42578125" style="304" bestFit="1" customWidth="1"/>
    <col min="8965" max="8965" width="17.85546875" style="304" bestFit="1" customWidth="1"/>
    <col min="8966" max="8966" width="9.28515625" style="304" bestFit="1" customWidth="1"/>
    <col min="8967" max="8967" width="9.28515625" style="304" customWidth="1"/>
    <col min="8968" max="8968" width="17.42578125" style="304" bestFit="1" customWidth="1"/>
    <col min="8969" max="8969" width="39.5703125" style="304" bestFit="1" customWidth="1"/>
    <col min="8970" max="9216" width="9.140625" style="304"/>
    <col min="9217" max="9217" width="0" style="304" hidden="1" customWidth="1"/>
    <col min="9218" max="9218" width="119.140625" style="304" bestFit="1" customWidth="1"/>
    <col min="9219" max="9219" width="12.42578125" style="304" bestFit="1" customWidth="1"/>
    <col min="9220" max="9220" width="11.42578125" style="304" bestFit="1" customWidth="1"/>
    <col min="9221" max="9221" width="17.85546875" style="304" bestFit="1" customWidth="1"/>
    <col min="9222" max="9222" width="9.28515625" style="304" bestFit="1" customWidth="1"/>
    <col min="9223" max="9223" width="9.28515625" style="304" customWidth="1"/>
    <col min="9224" max="9224" width="17.42578125" style="304" bestFit="1" customWidth="1"/>
    <col min="9225" max="9225" width="39.5703125" style="304" bestFit="1" customWidth="1"/>
    <col min="9226" max="9472" width="9.140625" style="304"/>
    <col min="9473" max="9473" width="0" style="304" hidden="1" customWidth="1"/>
    <col min="9474" max="9474" width="119.140625" style="304" bestFit="1" customWidth="1"/>
    <col min="9475" max="9475" width="12.42578125" style="304" bestFit="1" customWidth="1"/>
    <col min="9476" max="9476" width="11.42578125" style="304" bestFit="1" customWidth="1"/>
    <col min="9477" max="9477" width="17.85546875" style="304" bestFit="1" customWidth="1"/>
    <col min="9478" max="9478" width="9.28515625" style="304" bestFit="1" customWidth="1"/>
    <col min="9479" max="9479" width="9.28515625" style="304" customWidth="1"/>
    <col min="9480" max="9480" width="17.42578125" style="304" bestFit="1" customWidth="1"/>
    <col min="9481" max="9481" width="39.5703125" style="304" bestFit="1" customWidth="1"/>
    <col min="9482" max="9728" width="9.140625" style="304"/>
    <col min="9729" max="9729" width="0" style="304" hidden="1" customWidth="1"/>
    <col min="9730" max="9730" width="119.140625" style="304" bestFit="1" customWidth="1"/>
    <col min="9731" max="9731" width="12.42578125" style="304" bestFit="1" customWidth="1"/>
    <col min="9732" max="9732" width="11.42578125" style="304" bestFit="1" customWidth="1"/>
    <col min="9733" max="9733" width="17.85546875" style="304" bestFit="1" customWidth="1"/>
    <col min="9734" max="9734" width="9.28515625" style="304" bestFit="1" customWidth="1"/>
    <col min="9735" max="9735" width="9.28515625" style="304" customWidth="1"/>
    <col min="9736" max="9736" width="17.42578125" style="304" bestFit="1" customWidth="1"/>
    <col min="9737" max="9737" width="39.5703125" style="304" bestFit="1" customWidth="1"/>
    <col min="9738" max="9984" width="9.140625" style="304"/>
    <col min="9985" max="9985" width="0" style="304" hidden="1" customWidth="1"/>
    <col min="9986" max="9986" width="119.140625" style="304" bestFit="1" customWidth="1"/>
    <col min="9987" max="9987" width="12.42578125" style="304" bestFit="1" customWidth="1"/>
    <col min="9988" max="9988" width="11.42578125" style="304" bestFit="1" customWidth="1"/>
    <col min="9989" max="9989" width="17.85546875" style="304" bestFit="1" customWidth="1"/>
    <col min="9990" max="9990" width="9.28515625" style="304" bestFit="1" customWidth="1"/>
    <col min="9991" max="9991" width="9.28515625" style="304" customWidth="1"/>
    <col min="9992" max="9992" width="17.42578125" style="304" bestFit="1" customWidth="1"/>
    <col min="9993" max="9993" width="39.5703125" style="304" bestFit="1" customWidth="1"/>
    <col min="9994" max="10240" width="9.140625" style="304"/>
    <col min="10241" max="10241" width="0" style="304" hidden="1" customWidth="1"/>
    <col min="10242" max="10242" width="119.140625" style="304" bestFit="1" customWidth="1"/>
    <col min="10243" max="10243" width="12.42578125" style="304" bestFit="1" customWidth="1"/>
    <col min="10244" max="10244" width="11.42578125" style="304" bestFit="1" customWidth="1"/>
    <col min="10245" max="10245" width="17.85546875" style="304" bestFit="1" customWidth="1"/>
    <col min="10246" max="10246" width="9.28515625" style="304" bestFit="1" customWidth="1"/>
    <col min="10247" max="10247" width="9.28515625" style="304" customWidth="1"/>
    <col min="10248" max="10248" width="17.42578125" style="304" bestFit="1" customWidth="1"/>
    <col min="10249" max="10249" width="39.5703125" style="304" bestFit="1" customWidth="1"/>
    <col min="10250" max="10496" width="9.140625" style="304"/>
    <col min="10497" max="10497" width="0" style="304" hidden="1" customWidth="1"/>
    <col min="10498" max="10498" width="119.140625" style="304" bestFit="1" customWidth="1"/>
    <col min="10499" max="10499" width="12.42578125" style="304" bestFit="1" customWidth="1"/>
    <col min="10500" max="10500" width="11.42578125" style="304" bestFit="1" customWidth="1"/>
    <col min="10501" max="10501" width="17.85546875" style="304" bestFit="1" customWidth="1"/>
    <col min="10502" max="10502" width="9.28515625" style="304" bestFit="1" customWidth="1"/>
    <col min="10503" max="10503" width="9.28515625" style="304" customWidth="1"/>
    <col min="10504" max="10504" width="17.42578125" style="304" bestFit="1" customWidth="1"/>
    <col min="10505" max="10505" width="39.5703125" style="304" bestFit="1" customWidth="1"/>
    <col min="10506" max="10752" width="9.140625" style="304"/>
    <col min="10753" max="10753" width="0" style="304" hidden="1" customWidth="1"/>
    <col min="10754" max="10754" width="119.140625" style="304" bestFit="1" customWidth="1"/>
    <col min="10755" max="10755" width="12.42578125" style="304" bestFit="1" customWidth="1"/>
    <col min="10756" max="10756" width="11.42578125" style="304" bestFit="1" customWidth="1"/>
    <col min="10757" max="10757" width="17.85546875" style="304" bestFit="1" customWidth="1"/>
    <col min="10758" max="10758" width="9.28515625" style="304" bestFit="1" customWidth="1"/>
    <col min="10759" max="10759" width="9.28515625" style="304" customWidth="1"/>
    <col min="10760" max="10760" width="17.42578125" style="304" bestFit="1" customWidth="1"/>
    <col min="10761" max="10761" width="39.5703125" style="304" bestFit="1" customWidth="1"/>
    <col min="10762" max="11008" width="9.140625" style="304"/>
    <col min="11009" max="11009" width="0" style="304" hidden="1" customWidth="1"/>
    <col min="11010" max="11010" width="119.140625" style="304" bestFit="1" customWidth="1"/>
    <col min="11011" max="11011" width="12.42578125" style="304" bestFit="1" customWidth="1"/>
    <col min="11012" max="11012" width="11.42578125" style="304" bestFit="1" customWidth="1"/>
    <col min="11013" max="11013" width="17.85546875" style="304" bestFit="1" customWidth="1"/>
    <col min="11014" max="11014" width="9.28515625" style="304" bestFit="1" customWidth="1"/>
    <col min="11015" max="11015" width="9.28515625" style="304" customWidth="1"/>
    <col min="11016" max="11016" width="17.42578125" style="304" bestFit="1" customWidth="1"/>
    <col min="11017" max="11017" width="39.5703125" style="304" bestFit="1" customWidth="1"/>
    <col min="11018" max="11264" width="9.140625" style="304"/>
    <col min="11265" max="11265" width="0" style="304" hidden="1" customWidth="1"/>
    <col min="11266" max="11266" width="119.140625" style="304" bestFit="1" customWidth="1"/>
    <col min="11267" max="11267" width="12.42578125" style="304" bestFit="1" customWidth="1"/>
    <col min="11268" max="11268" width="11.42578125" style="304" bestFit="1" customWidth="1"/>
    <col min="11269" max="11269" width="17.85546875" style="304" bestFit="1" customWidth="1"/>
    <col min="11270" max="11270" width="9.28515625" style="304" bestFit="1" customWidth="1"/>
    <col min="11271" max="11271" width="9.28515625" style="304" customWidth="1"/>
    <col min="11272" max="11272" width="17.42578125" style="304" bestFit="1" customWidth="1"/>
    <col min="11273" max="11273" width="39.5703125" style="304" bestFit="1" customWidth="1"/>
    <col min="11274" max="11520" width="9.140625" style="304"/>
    <col min="11521" max="11521" width="0" style="304" hidden="1" customWidth="1"/>
    <col min="11522" max="11522" width="119.140625" style="304" bestFit="1" customWidth="1"/>
    <col min="11523" max="11523" width="12.42578125" style="304" bestFit="1" customWidth="1"/>
    <col min="11524" max="11524" width="11.42578125" style="304" bestFit="1" customWidth="1"/>
    <col min="11525" max="11525" width="17.85546875" style="304" bestFit="1" customWidth="1"/>
    <col min="11526" max="11526" width="9.28515625" style="304" bestFit="1" customWidth="1"/>
    <col min="11527" max="11527" width="9.28515625" style="304" customWidth="1"/>
    <col min="11528" max="11528" width="17.42578125" style="304" bestFit="1" customWidth="1"/>
    <col min="11529" max="11529" width="39.5703125" style="304" bestFit="1" customWidth="1"/>
    <col min="11530" max="11776" width="9.140625" style="304"/>
    <col min="11777" max="11777" width="0" style="304" hidden="1" customWidth="1"/>
    <col min="11778" max="11778" width="119.140625" style="304" bestFit="1" customWidth="1"/>
    <col min="11779" max="11779" width="12.42578125" style="304" bestFit="1" customWidth="1"/>
    <col min="11780" max="11780" width="11.42578125" style="304" bestFit="1" customWidth="1"/>
    <col min="11781" max="11781" width="17.85546875" style="304" bestFit="1" customWidth="1"/>
    <col min="11782" max="11782" width="9.28515625" style="304" bestFit="1" customWidth="1"/>
    <col min="11783" max="11783" width="9.28515625" style="304" customWidth="1"/>
    <col min="11784" max="11784" width="17.42578125" style="304" bestFit="1" customWidth="1"/>
    <col min="11785" max="11785" width="39.5703125" style="304" bestFit="1" customWidth="1"/>
    <col min="11786" max="12032" width="9.140625" style="304"/>
    <col min="12033" max="12033" width="0" style="304" hidden="1" customWidth="1"/>
    <col min="12034" max="12034" width="119.140625" style="304" bestFit="1" customWidth="1"/>
    <col min="12035" max="12035" width="12.42578125" style="304" bestFit="1" customWidth="1"/>
    <col min="12036" max="12036" width="11.42578125" style="304" bestFit="1" customWidth="1"/>
    <col min="12037" max="12037" width="17.85546875" style="304" bestFit="1" customWidth="1"/>
    <col min="12038" max="12038" width="9.28515625" style="304" bestFit="1" customWidth="1"/>
    <col min="12039" max="12039" width="9.28515625" style="304" customWidth="1"/>
    <col min="12040" max="12040" width="17.42578125" style="304" bestFit="1" customWidth="1"/>
    <col min="12041" max="12041" width="39.5703125" style="304" bestFit="1" customWidth="1"/>
    <col min="12042" max="12288" width="9.140625" style="304"/>
    <col min="12289" max="12289" width="0" style="304" hidden="1" customWidth="1"/>
    <col min="12290" max="12290" width="119.140625" style="304" bestFit="1" customWidth="1"/>
    <col min="12291" max="12291" width="12.42578125" style="304" bestFit="1" customWidth="1"/>
    <col min="12292" max="12292" width="11.42578125" style="304" bestFit="1" customWidth="1"/>
    <col min="12293" max="12293" width="17.85546875" style="304" bestFit="1" customWidth="1"/>
    <col min="12294" max="12294" width="9.28515625" style="304" bestFit="1" customWidth="1"/>
    <col min="12295" max="12295" width="9.28515625" style="304" customWidth="1"/>
    <col min="12296" max="12296" width="17.42578125" style="304" bestFit="1" customWidth="1"/>
    <col min="12297" max="12297" width="39.5703125" style="304" bestFit="1" customWidth="1"/>
    <col min="12298" max="12544" width="9.140625" style="304"/>
    <col min="12545" max="12545" width="0" style="304" hidden="1" customWidth="1"/>
    <col min="12546" max="12546" width="119.140625" style="304" bestFit="1" customWidth="1"/>
    <col min="12547" max="12547" width="12.42578125" style="304" bestFit="1" customWidth="1"/>
    <col min="12548" max="12548" width="11.42578125" style="304" bestFit="1" customWidth="1"/>
    <col min="12549" max="12549" width="17.85546875" style="304" bestFit="1" customWidth="1"/>
    <col min="12550" max="12550" width="9.28515625" style="304" bestFit="1" customWidth="1"/>
    <col min="12551" max="12551" width="9.28515625" style="304" customWidth="1"/>
    <col min="12552" max="12552" width="17.42578125" style="304" bestFit="1" customWidth="1"/>
    <col min="12553" max="12553" width="39.5703125" style="304" bestFit="1" customWidth="1"/>
    <col min="12554" max="12800" width="9.140625" style="304"/>
    <col min="12801" max="12801" width="0" style="304" hidden="1" customWidth="1"/>
    <col min="12802" max="12802" width="119.140625" style="304" bestFit="1" customWidth="1"/>
    <col min="12803" max="12803" width="12.42578125" style="304" bestFit="1" customWidth="1"/>
    <col min="12804" max="12804" width="11.42578125" style="304" bestFit="1" customWidth="1"/>
    <col min="12805" max="12805" width="17.85546875" style="304" bestFit="1" customWidth="1"/>
    <col min="12806" max="12806" width="9.28515625" style="304" bestFit="1" customWidth="1"/>
    <col min="12807" max="12807" width="9.28515625" style="304" customWidth="1"/>
    <col min="12808" max="12808" width="17.42578125" style="304" bestFit="1" customWidth="1"/>
    <col min="12809" max="12809" width="39.5703125" style="304" bestFit="1" customWidth="1"/>
    <col min="12810" max="13056" width="9.140625" style="304"/>
    <col min="13057" max="13057" width="0" style="304" hidden="1" customWidth="1"/>
    <col min="13058" max="13058" width="119.140625" style="304" bestFit="1" customWidth="1"/>
    <col min="13059" max="13059" width="12.42578125" style="304" bestFit="1" customWidth="1"/>
    <col min="13060" max="13060" width="11.42578125" style="304" bestFit="1" customWidth="1"/>
    <col min="13061" max="13061" width="17.85546875" style="304" bestFit="1" customWidth="1"/>
    <col min="13062" max="13062" width="9.28515625" style="304" bestFit="1" customWidth="1"/>
    <col min="13063" max="13063" width="9.28515625" style="304" customWidth="1"/>
    <col min="13064" max="13064" width="17.42578125" style="304" bestFit="1" customWidth="1"/>
    <col min="13065" max="13065" width="39.5703125" style="304" bestFit="1" customWidth="1"/>
    <col min="13066" max="13312" width="9.140625" style="304"/>
    <col min="13313" max="13313" width="0" style="304" hidden="1" customWidth="1"/>
    <col min="13314" max="13314" width="119.140625" style="304" bestFit="1" customWidth="1"/>
    <col min="13315" max="13315" width="12.42578125" style="304" bestFit="1" customWidth="1"/>
    <col min="13316" max="13316" width="11.42578125" style="304" bestFit="1" customWidth="1"/>
    <col min="13317" max="13317" width="17.85546875" style="304" bestFit="1" customWidth="1"/>
    <col min="13318" max="13318" width="9.28515625" style="304" bestFit="1" customWidth="1"/>
    <col min="13319" max="13319" width="9.28515625" style="304" customWidth="1"/>
    <col min="13320" max="13320" width="17.42578125" style="304" bestFit="1" customWidth="1"/>
    <col min="13321" max="13321" width="39.5703125" style="304" bestFit="1" customWidth="1"/>
    <col min="13322" max="13568" width="9.140625" style="304"/>
    <col min="13569" max="13569" width="0" style="304" hidden="1" customWidth="1"/>
    <col min="13570" max="13570" width="119.140625" style="304" bestFit="1" customWidth="1"/>
    <col min="13571" max="13571" width="12.42578125" style="304" bestFit="1" customWidth="1"/>
    <col min="13572" max="13572" width="11.42578125" style="304" bestFit="1" customWidth="1"/>
    <col min="13573" max="13573" width="17.85546875" style="304" bestFit="1" customWidth="1"/>
    <col min="13574" max="13574" width="9.28515625" style="304" bestFit="1" customWidth="1"/>
    <col min="13575" max="13575" width="9.28515625" style="304" customWidth="1"/>
    <col min="13576" max="13576" width="17.42578125" style="304" bestFit="1" customWidth="1"/>
    <col min="13577" max="13577" width="39.5703125" style="304" bestFit="1" customWidth="1"/>
    <col min="13578" max="13824" width="9.140625" style="304"/>
    <col min="13825" max="13825" width="0" style="304" hidden="1" customWidth="1"/>
    <col min="13826" max="13826" width="119.140625" style="304" bestFit="1" customWidth="1"/>
    <col min="13827" max="13827" width="12.42578125" style="304" bestFit="1" customWidth="1"/>
    <col min="13828" max="13828" width="11.42578125" style="304" bestFit="1" customWidth="1"/>
    <col min="13829" max="13829" width="17.85546875" style="304" bestFit="1" customWidth="1"/>
    <col min="13830" max="13830" width="9.28515625" style="304" bestFit="1" customWidth="1"/>
    <col min="13831" max="13831" width="9.28515625" style="304" customWidth="1"/>
    <col min="13832" max="13832" width="17.42578125" style="304" bestFit="1" customWidth="1"/>
    <col min="13833" max="13833" width="39.5703125" style="304" bestFit="1" customWidth="1"/>
    <col min="13834" max="14080" width="9.140625" style="304"/>
    <col min="14081" max="14081" width="0" style="304" hidden="1" customWidth="1"/>
    <col min="14082" max="14082" width="119.140625" style="304" bestFit="1" customWidth="1"/>
    <col min="14083" max="14083" width="12.42578125" style="304" bestFit="1" customWidth="1"/>
    <col min="14084" max="14084" width="11.42578125" style="304" bestFit="1" customWidth="1"/>
    <col min="14085" max="14085" width="17.85546875" style="304" bestFit="1" customWidth="1"/>
    <col min="14086" max="14086" width="9.28515625" style="304" bestFit="1" customWidth="1"/>
    <col min="14087" max="14087" width="9.28515625" style="304" customWidth="1"/>
    <col min="14088" max="14088" width="17.42578125" style="304" bestFit="1" customWidth="1"/>
    <col min="14089" max="14089" width="39.5703125" style="304" bestFit="1" customWidth="1"/>
    <col min="14090" max="14336" width="9.140625" style="304"/>
    <col min="14337" max="14337" width="0" style="304" hidden="1" customWidth="1"/>
    <col min="14338" max="14338" width="119.140625" style="304" bestFit="1" customWidth="1"/>
    <col min="14339" max="14339" width="12.42578125" style="304" bestFit="1" customWidth="1"/>
    <col min="14340" max="14340" width="11.42578125" style="304" bestFit="1" customWidth="1"/>
    <col min="14341" max="14341" width="17.85546875" style="304" bestFit="1" customWidth="1"/>
    <col min="14342" max="14342" width="9.28515625" style="304" bestFit="1" customWidth="1"/>
    <col min="14343" max="14343" width="9.28515625" style="304" customWidth="1"/>
    <col min="14344" max="14344" width="17.42578125" style="304" bestFit="1" customWidth="1"/>
    <col min="14345" max="14345" width="39.5703125" style="304" bestFit="1" customWidth="1"/>
    <col min="14346" max="14592" width="9.140625" style="304"/>
    <col min="14593" max="14593" width="0" style="304" hidden="1" customWidth="1"/>
    <col min="14594" max="14594" width="119.140625" style="304" bestFit="1" customWidth="1"/>
    <col min="14595" max="14595" width="12.42578125" style="304" bestFit="1" customWidth="1"/>
    <col min="14596" max="14596" width="11.42578125" style="304" bestFit="1" customWidth="1"/>
    <col min="14597" max="14597" width="17.85546875" style="304" bestFit="1" customWidth="1"/>
    <col min="14598" max="14598" width="9.28515625" style="304" bestFit="1" customWidth="1"/>
    <col min="14599" max="14599" width="9.28515625" style="304" customWidth="1"/>
    <col min="14600" max="14600" width="17.42578125" style="304" bestFit="1" customWidth="1"/>
    <col min="14601" max="14601" width="39.5703125" style="304" bestFit="1" customWidth="1"/>
    <col min="14602" max="14848" width="9.140625" style="304"/>
    <col min="14849" max="14849" width="0" style="304" hidden="1" customWidth="1"/>
    <col min="14850" max="14850" width="119.140625" style="304" bestFit="1" customWidth="1"/>
    <col min="14851" max="14851" width="12.42578125" style="304" bestFit="1" customWidth="1"/>
    <col min="14852" max="14852" width="11.42578125" style="304" bestFit="1" customWidth="1"/>
    <col min="14853" max="14853" width="17.85546875" style="304" bestFit="1" customWidth="1"/>
    <col min="14854" max="14854" width="9.28515625" style="304" bestFit="1" customWidth="1"/>
    <col min="14855" max="14855" width="9.28515625" style="304" customWidth="1"/>
    <col min="14856" max="14856" width="17.42578125" style="304" bestFit="1" customWidth="1"/>
    <col min="14857" max="14857" width="39.5703125" style="304" bestFit="1" customWidth="1"/>
    <col min="14858" max="15104" width="9.140625" style="304"/>
    <col min="15105" max="15105" width="0" style="304" hidden="1" customWidth="1"/>
    <col min="15106" max="15106" width="119.140625" style="304" bestFit="1" customWidth="1"/>
    <col min="15107" max="15107" width="12.42578125" style="304" bestFit="1" customWidth="1"/>
    <col min="15108" max="15108" width="11.42578125" style="304" bestFit="1" customWidth="1"/>
    <col min="15109" max="15109" width="17.85546875" style="304" bestFit="1" customWidth="1"/>
    <col min="15110" max="15110" width="9.28515625" style="304" bestFit="1" customWidth="1"/>
    <col min="15111" max="15111" width="9.28515625" style="304" customWidth="1"/>
    <col min="15112" max="15112" width="17.42578125" style="304" bestFit="1" customWidth="1"/>
    <col min="15113" max="15113" width="39.5703125" style="304" bestFit="1" customWidth="1"/>
    <col min="15114" max="15360" width="9.140625" style="304"/>
    <col min="15361" max="15361" width="0" style="304" hidden="1" customWidth="1"/>
    <col min="15362" max="15362" width="119.140625" style="304" bestFit="1" customWidth="1"/>
    <col min="15363" max="15363" width="12.42578125" style="304" bestFit="1" customWidth="1"/>
    <col min="15364" max="15364" width="11.42578125" style="304" bestFit="1" customWidth="1"/>
    <col min="15365" max="15365" width="17.85546875" style="304" bestFit="1" customWidth="1"/>
    <col min="15366" max="15366" width="9.28515625" style="304" bestFit="1" customWidth="1"/>
    <col min="15367" max="15367" width="9.28515625" style="304" customWidth="1"/>
    <col min="15368" max="15368" width="17.42578125" style="304" bestFit="1" customWidth="1"/>
    <col min="15369" max="15369" width="39.5703125" style="304" bestFit="1" customWidth="1"/>
    <col min="15370" max="15616" width="9.140625" style="304"/>
    <col min="15617" max="15617" width="0" style="304" hidden="1" customWidth="1"/>
    <col min="15618" max="15618" width="119.140625" style="304" bestFit="1" customWidth="1"/>
    <col min="15619" max="15619" width="12.42578125" style="304" bestFit="1" customWidth="1"/>
    <col min="15620" max="15620" width="11.42578125" style="304" bestFit="1" customWidth="1"/>
    <col min="15621" max="15621" width="17.85546875" style="304" bestFit="1" customWidth="1"/>
    <col min="15622" max="15622" width="9.28515625" style="304" bestFit="1" customWidth="1"/>
    <col min="15623" max="15623" width="9.28515625" style="304" customWidth="1"/>
    <col min="15624" max="15624" width="17.42578125" style="304" bestFit="1" customWidth="1"/>
    <col min="15625" max="15625" width="39.5703125" style="304" bestFit="1" customWidth="1"/>
    <col min="15626" max="15872" width="9.140625" style="304"/>
    <col min="15873" max="15873" width="0" style="304" hidden="1" customWidth="1"/>
    <col min="15874" max="15874" width="119.140625" style="304" bestFit="1" customWidth="1"/>
    <col min="15875" max="15875" width="12.42578125" style="304" bestFit="1" customWidth="1"/>
    <col min="15876" max="15876" width="11.42578125" style="304" bestFit="1" customWidth="1"/>
    <col min="15877" max="15877" width="17.85546875" style="304" bestFit="1" customWidth="1"/>
    <col min="15878" max="15878" width="9.28515625" style="304" bestFit="1" customWidth="1"/>
    <col min="15879" max="15879" width="9.28515625" style="304" customWidth="1"/>
    <col min="15880" max="15880" width="17.42578125" style="304" bestFit="1" customWidth="1"/>
    <col min="15881" max="15881" width="39.5703125" style="304" bestFit="1" customWidth="1"/>
    <col min="15882" max="16128" width="9.140625" style="304"/>
    <col min="16129" max="16129" width="0" style="304" hidden="1" customWidth="1"/>
    <col min="16130" max="16130" width="119.140625" style="304" bestFit="1" customWidth="1"/>
    <col min="16131" max="16131" width="12.42578125" style="304" bestFit="1" customWidth="1"/>
    <col min="16132" max="16132" width="11.42578125" style="304" bestFit="1" customWidth="1"/>
    <col min="16133" max="16133" width="17.85546875" style="304" bestFit="1" customWidth="1"/>
    <col min="16134" max="16134" width="9.28515625" style="304" bestFit="1" customWidth="1"/>
    <col min="16135" max="16135" width="9.28515625" style="304" customWidth="1"/>
    <col min="16136" max="16136" width="17.42578125" style="304" bestFit="1" customWidth="1"/>
    <col min="16137" max="16137" width="39.5703125" style="304" bestFit="1" customWidth="1"/>
    <col min="16138" max="16384" width="9.140625" style="304"/>
  </cols>
  <sheetData>
    <row r="1" spans="2:26" s="305" customFormat="1" x14ac:dyDescent="0.25">
      <c r="B1" s="297" t="s">
        <v>2</v>
      </c>
      <c r="C1" s="298"/>
      <c r="D1" s="321"/>
      <c r="E1" s="300"/>
      <c r="F1" s="301"/>
      <c r="G1" s="301"/>
      <c r="H1" s="302"/>
      <c r="I1" s="303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2:26" s="305" customFormat="1" x14ac:dyDescent="0.25">
      <c r="B2" s="306" t="s">
        <v>791</v>
      </c>
      <c r="C2" s="129"/>
      <c r="D2" s="322"/>
      <c r="E2" s="129"/>
      <c r="F2" s="307"/>
      <c r="G2" s="307"/>
      <c r="H2" s="323"/>
      <c r="I2" s="303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2:26" s="305" customFormat="1" x14ac:dyDescent="0.25">
      <c r="B3" s="125" t="s">
        <v>4</v>
      </c>
      <c r="C3" s="123"/>
      <c r="D3" s="324"/>
      <c r="E3" s="123"/>
      <c r="F3" s="309"/>
      <c r="G3" s="309"/>
      <c r="H3" s="310"/>
      <c r="I3" s="303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</row>
    <row r="4" spans="2:26" s="305" customFormat="1" x14ac:dyDescent="0.25">
      <c r="B4" s="306"/>
      <c r="C4" s="123"/>
      <c r="D4" s="324"/>
      <c r="E4" s="123"/>
      <c r="F4" s="309"/>
      <c r="G4" s="309"/>
      <c r="H4" s="310"/>
      <c r="I4" s="303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</row>
    <row r="5" spans="2:26" s="305" customFormat="1" ht="45" x14ac:dyDescent="0.25">
      <c r="B5" s="325" t="s">
        <v>5</v>
      </c>
      <c r="C5" s="144" t="s">
        <v>6</v>
      </c>
      <c r="D5" s="326" t="s">
        <v>7</v>
      </c>
      <c r="E5" s="16" t="s">
        <v>8</v>
      </c>
      <c r="F5" s="327" t="s">
        <v>9</v>
      </c>
      <c r="G5" s="328" t="s">
        <v>10</v>
      </c>
      <c r="H5" s="329" t="s">
        <v>11</v>
      </c>
      <c r="I5" s="303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</row>
    <row r="6" spans="2:26" s="305" customFormat="1" x14ac:dyDescent="0.25">
      <c r="B6" s="330" t="s">
        <v>12</v>
      </c>
      <c r="C6" s="280"/>
      <c r="D6" s="331"/>
      <c r="E6" s="280"/>
      <c r="F6" s="280"/>
      <c r="G6" s="280"/>
      <c r="H6" s="280"/>
      <c r="I6" s="303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</row>
    <row r="7" spans="2:26" s="305" customFormat="1" x14ac:dyDescent="0.25">
      <c r="B7" s="330" t="s">
        <v>13</v>
      </c>
      <c r="C7" s="280"/>
      <c r="D7" s="331"/>
      <c r="E7" s="280"/>
      <c r="F7" s="280"/>
      <c r="G7" s="280"/>
      <c r="H7" s="280"/>
      <c r="I7" s="303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</row>
    <row r="8" spans="2:26" s="305" customFormat="1" x14ac:dyDescent="0.25">
      <c r="B8" s="330" t="s">
        <v>14</v>
      </c>
      <c r="C8" s="280"/>
      <c r="D8" s="331"/>
      <c r="E8" s="280"/>
      <c r="F8" s="280"/>
      <c r="G8" s="280"/>
      <c r="H8" s="280"/>
      <c r="I8" s="303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</row>
    <row r="9" spans="2:26" s="305" customFormat="1" x14ac:dyDescent="0.25">
      <c r="B9" s="332" t="s">
        <v>792</v>
      </c>
      <c r="C9" s="333" t="s">
        <v>16</v>
      </c>
      <c r="D9" s="334">
        <v>250</v>
      </c>
      <c r="E9" s="335">
        <v>2687.55</v>
      </c>
      <c r="F9" s="335">
        <v>9.0500000000000007</v>
      </c>
      <c r="G9" s="335">
        <v>4.0001999999999995</v>
      </c>
      <c r="H9" s="333" t="s">
        <v>793</v>
      </c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</row>
    <row r="10" spans="2:26" s="305" customFormat="1" x14ac:dyDescent="0.25">
      <c r="B10" s="332" t="s">
        <v>794</v>
      </c>
      <c r="C10" s="333" t="s">
        <v>16</v>
      </c>
      <c r="D10" s="334">
        <v>250</v>
      </c>
      <c r="E10" s="335">
        <v>2667.2</v>
      </c>
      <c r="F10" s="335">
        <v>8.98</v>
      </c>
      <c r="G10" s="335">
        <v>3.9049</v>
      </c>
      <c r="H10" s="333" t="s">
        <v>795</v>
      </c>
      <c r="I10" s="303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</row>
    <row r="11" spans="2:26" s="305" customFormat="1" x14ac:dyDescent="0.25">
      <c r="B11" s="332" t="s">
        <v>796</v>
      </c>
      <c r="C11" s="333" t="s">
        <v>16</v>
      </c>
      <c r="D11" s="334">
        <v>250</v>
      </c>
      <c r="E11" s="335">
        <v>2664.91</v>
      </c>
      <c r="F11" s="335">
        <v>8.9700000000000006</v>
      </c>
      <c r="G11" s="335">
        <v>4.008</v>
      </c>
      <c r="H11" s="333" t="s">
        <v>797</v>
      </c>
      <c r="I11" s="303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</row>
    <row r="12" spans="2:26" s="305" customFormat="1" x14ac:dyDescent="0.25">
      <c r="B12" s="332" t="s">
        <v>798</v>
      </c>
      <c r="C12" s="333" t="s">
        <v>16</v>
      </c>
      <c r="D12" s="334">
        <v>227</v>
      </c>
      <c r="E12" s="335">
        <v>2438.5700000000002</v>
      </c>
      <c r="F12" s="335">
        <v>8.2100000000000009</v>
      </c>
      <c r="G12" s="335">
        <v>3.895</v>
      </c>
      <c r="H12" s="333" t="s">
        <v>799</v>
      </c>
      <c r="I12" s="303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</row>
    <row r="13" spans="2:26" s="305" customFormat="1" x14ac:dyDescent="0.25">
      <c r="B13" s="332" t="s">
        <v>301</v>
      </c>
      <c r="C13" s="333" t="s">
        <v>16</v>
      </c>
      <c r="D13" s="334">
        <v>220</v>
      </c>
      <c r="E13" s="335">
        <v>2370</v>
      </c>
      <c r="F13" s="335">
        <v>7.98</v>
      </c>
      <c r="G13" s="335">
        <v>3.8289999999999997</v>
      </c>
      <c r="H13" s="333" t="s">
        <v>302</v>
      </c>
      <c r="I13" s="303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</row>
    <row r="14" spans="2:26" s="305" customFormat="1" x14ac:dyDescent="0.25">
      <c r="B14" s="332" t="s">
        <v>303</v>
      </c>
      <c r="C14" s="333" t="s">
        <v>32</v>
      </c>
      <c r="D14" s="336">
        <v>220</v>
      </c>
      <c r="E14" s="337">
        <v>2372.42</v>
      </c>
      <c r="F14" s="338">
        <v>7.98</v>
      </c>
      <c r="G14" s="337">
        <v>3.82</v>
      </c>
      <c r="H14" s="333" t="s">
        <v>304</v>
      </c>
      <c r="I14" s="303"/>
      <c r="J14" s="304"/>
      <c r="K14" s="339"/>
      <c r="L14" s="304"/>
      <c r="M14" s="340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</row>
    <row r="15" spans="2:26" s="305" customFormat="1" x14ac:dyDescent="0.25">
      <c r="B15" s="332" t="s">
        <v>84</v>
      </c>
      <c r="C15" s="333" t="s">
        <v>16</v>
      </c>
      <c r="D15" s="336">
        <v>200</v>
      </c>
      <c r="E15" s="337">
        <v>2180.33</v>
      </c>
      <c r="F15" s="338">
        <v>7.34</v>
      </c>
      <c r="G15" s="337">
        <v>3.7998999999999996</v>
      </c>
      <c r="H15" s="333" t="s">
        <v>85</v>
      </c>
      <c r="I15" s="303"/>
      <c r="J15" s="304"/>
      <c r="K15" s="339"/>
      <c r="L15" s="304"/>
      <c r="M15" s="340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</row>
    <row r="16" spans="2:26" s="305" customFormat="1" x14ac:dyDescent="0.25">
      <c r="B16" s="332" t="s">
        <v>800</v>
      </c>
      <c r="C16" s="333" t="s">
        <v>16</v>
      </c>
      <c r="D16" s="336">
        <v>200</v>
      </c>
      <c r="E16" s="337">
        <v>2150.85</v>
      </c>
      <c r="F16" s="338">
        <v>7.24</v>
      </c>
      <c r="G16" s="337">
        <v>3.8700000000000006</v>
      </c>
      <c r="H16" s="333" t="s">
        <v>801</v>
      </c>
      <c r="I16" s="303"/>
      <c r="J16" s="304"/>
      <c r="K16" s="339"/>
      <c r="L16" s="304"/>
      <c r="M16" s="340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</row>
    <row r="17" spans="2:26" s="305" customFormat="1" x14ac:dyDescent="0.25">
      <c r="B17" s="332" t="s">
        <v>802</v>
      </c>
      <c r="C17" s="333" t="s">
        <v>19</v>
      </c>
      <c r="D17" s="336">
        <v>120</v>
      </c>
      <c r="E17" s="337">
        <v>1670.32</v>
      </c>
      <c r="F17" s="338">
        <v>5.62</v>
      </c>
      <c r="G17" s="337">
        <v>4.2000999999999999</v>
      </c>
      <c r="H17" s="333" t="s">
        <v>803</v>
      </c>
      <c r="I17" s="303"/>
      <c r="J17" s="304"/>
      <c r="K17" s="339"/>
      <c r="L17" s="304"/>
      <c r="M17" s="340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</row>
    <row r="18" spans="2:26" s="305" customFormat="1" x14ac:dyDescent="0.25">
      <c r="B18" s="332" t="s">
        <v>804</v>
      </c>
      <c r="C18" s="333" t="s">
        <v>16</v>
      </c>
      <c r="D18" s="336">
        <v>100</v>
      </c>
      <c r="E18" s="337">
        <v>1008.69</v>
      </c>
      <c r="F18" s="338">
        <v>3.39</v>
      </c>
      <c r="G18" s="337">
        <v>4.0049999999999999</v>
      </c>
      <c r="H18" s="333" t="s">
        <v>805</v>
      </c>
      <c r="I18" s="303"/>
      <c r="J18" s="304"/>
      <c r="K18" s="339"/>
      <c r="L18" s="304"/>
      <c r="M18" s="340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</row>
    <row r="19" spans="2:26" s="305" customFormat="1" x14ac:dyDescent="0.25">
      <c r="B19" s="332" t="s">
        <v>806</v>
      </c>
      <c r="C19" s="333" t="s">
        <v>16</v>
      </c>
      <c r="D19" s="336">
        <v>50</v>
      </c>
      <c r="E19" s="337">
        <v>540.04</v>
      </c>
      <c r="F19" s="338">
        <v>1.82</v>
      </c>
      <c r="G19" s="337">
        <v>3.7497999999999996</v>
      </c>
      <c r="H19" s="333" t="s">
        <v>807</v>
      </c>
      <c r="I19" s="303"/>
      <c r="J19" s="304"/>
      <c r="K19" s="339"/>
      <c r="L19" s="304"/>
      <c r="M19" s="340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</row>
    <row r="20" spans="2:26" s="305" customFormat="1" x14ac:dyDescent="0.25">
      <c r="B20" s="332" t="s">
        <v>808</v>
      </c>
      <c r="C20" s="333" t="s">
        <v>16</v>
      </c>
      <c r="D20" s="336">
        <v>17</v>
      </c>
      <c r="E20" s="337">
        <v>183.39</v>
      </c>
      <c r="F20" s="338">
        <v>0.62</v>
      </c>
      <c r="G20" s="337">
        <v>3.7113</v>
      </c>
      <c r="H20" s="333" t="s">
        <v>809</v>
      </c>
      <c r="I20" s="303"/>
      <c r="J20" s="304"/>
      <c r="K20" s="339"/>
      <c r="L20" s="304"/>
      <c r="M20" s="340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</row>
    <row r="21" spans="2:26" s="305" customFormat="1" x14ac:dyDescent="0.25">
      <c r="B21" s="341" t="s">
        <v>92</v>
      </c>
      <c r="C21" s="333"/>
      <c r="D21" s="342"/>
      <c r="E21" s="343">
        <f>SUM(E9:E20)</f>
        <v>22934.269999999997</v>
      </c>
      <c r="F21" s="343">
        <f>SUM(F9:F20)</f>
        <v>77.2</v>
      </c>
      <c r="G21" s="344"/>
      <c r="H21" s="345"/>
      <c r="I21" s="303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</row>
    <row r="22" spans="2:26" s="305" customFormat="1" x14ac:dyDescent="0.25">
      <c r="B22" s="346" t="s">
        <v>446</v>
      </c>
      <c r="C22" s="333"/>
      <c r="D22" s="342"/>
      <c r="E22" s="347"/>
      <c r="F22" s="348"/>
      <c r="G22" s="344"/>
      <c r="H22" s="345"/>
      <c r="I22" s="303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</row>
    <row r="23" spans="2:26" s="305" customFormat="1" x14ac:dyDescent="0.25">
      <c r="B23" s="346" t="s">
        <v>14</v>
      </c>
      <c r="C23" s="333"/>
      <c r="D23" s="342"/>
      <c r="E23" s="347"/>
      <c r="F23" s="344"/>
      <c r="G23" s="344"/>
      <c r="H23" s="345"/>
      <c r="I23" s="303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</row>
    <row r="24" spans="2:26" s="305" customFormat="1" x14ac:dyDescent="0.25">
      <c r="B24" s="349" t="s">
        <v>810</v>
      </c>
      <c r="C24" s="333" t="s">
        <v>16</v>
      </c>
      <c r="D24" s="334">
        <v>230</v>
      </c>
      <c r="E24" s="350">
        <v>3115.48</v>
      </c>
      <c r="F24" s="351">
        <v>10.49</v>
      </c>
      <c r="G24" s="351">
        <v>4.0547000000000004</v>
      </c>
      <c r="H24" s="345" t="s">
        <v>811</v>
      </c>
      <c r="I24" s="352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</row>
    <row r="25" spans="2:26" s="305" customFormat="1" x14ac:dyDescent="0.25">
      <c r="B25" s="349" t="s">
        <v>812</v>
      </c>
      <c r="C25" s="333" t="s">
        <v>32</v>
      </c>
      <c r="D25" s="334">
        <v>300</v>
      </c>
      <c r="E25" s="350">
        <v>2981.73</v>
      </c>
      <c r="F25" s="353">
        <v>10.039999999999999</v>
      </c>
      <c r="G25" s="351">
        <v>4.0666000000000002</v>
      </c>
      <c r="H25" s="345" t="s">
        <v>813</v>
      </c>
      <c r="I25" s="352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</row>
    <row r="26" spans="2:26" s="305" customFormat="1" x14ac:dyDescent="0.25">
      <c r="B26" s="341" t="s">
        <v>92</v>
      </c>
      <c r="C26" s="333"/>
      <c r="D26" s="342"/>
      <c r="E26" s="343">
        <f>SUM(E24:E25)</f>
        <v>6097.21</v>
      </c>
      <c r="F26" s="343">
        <f>SUM(F24:F25)</f>
        <v>20.53</v>
      </c>
      <c r="G26" s="344"/>
      <c r="H26" s="345"/>
      <c r="I26" s="303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</row>
    <row r="27" spans="2:26" s="305" customFormat="1" x14ac:dyDescent="0.25">
      <c r="B27" s="330" t="s">
        <v>111</v>
      </c>
      <c r="C27" s="134"/>
      <c r="D27" s="354"/>
      <c r="E27" s="355"/>
      <c r="F27" s="356"/>
      <c r="G27" s="356"/>
      <c r="H27" s="357"/>
      <c r="I27" s="358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</row>
    <row r="28" spans="2:26" s="305" customFormat="1" x14ac:dyDescent="0.25">
      <c r="B28" s="330" t="s">
        <v>814</v>
      </c>
      <c r="C28" s="134"/>
      <c r="D28" s="354"/>
      <c r="E28" s="359">
        <v>614.86</v>
      </c>
      <c r="F28" s="360">
        <v>2.0699999999999998</v>
      </c>
      <c r="G28" s="337"/>
      <c r="H28" s="361"/>
      <c r="I28" s="352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</row>
    <row r="29" spans="2:26" s="305" customFormat="1" x14ac:dyDescent="0.25">
      <c r="B29" s="330" t="s">
        <v>113</v>
      </c>
      <c r="C29" s="134"/>
      <c r="D29" s="354"/>
      <c r="E29" s="359">
        <v>66.06</v>
      </c>
      <c r="F29" s="360">
        <v>0.2</v>
      </c>
      <c r="G29" s="337"/>
      <c r="H29" s="361"/>
      <c r="I29" s="352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</row>
    <row r="30" spans="2:26" s="305" customFormat="1" x14ac:dyDescent="0.25">
      <c r="B30" s="362" t="s">
        <v>114</v>
      </c>
      <c r="C30" s="363"/>
      <c r="D30" s="364"/>
      <c r="E30" s="343">
        <f>E21+E28+E29+E26</f>
        <v>29712.399999999998</v>
      </c>
      <c r="F30" s="365">
        <f>F21+F28+F29+F26</f>
        <v>100</v>
      </c>
      <c r="G30" s="366"/>
      <c r="H30" s="367"/>
      <c r="I30" s="303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</row>
    <row r="31" spans="2:26" s="305" customFormat="1" x14ac:dyDescent="0.25">
      <c r="B31" s="332" t="s">
        <v>213</v>
      </c>
      <c r="C31" s="135"/>
      <c r="D31" s="136"/>
      <c r="E31" s="368"/>
      <c r="F31" s="369"/>
      <c r="G31" s="369"/>
      <c r="H31" s="370"/>
      <c r="I31" s="303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</row>
    <row r="32" spans="2:26" s="305" customFormat="1" x14ac:dyDescent="0.25">
      <c r="B32" s="413" t="s">
        <v>116</v>
      </c>
      <c r="C32" s="391"/>
      <c r="D32" s="391"/>
      <c r="E32" s="391"/>
      <c r="F32" s="391"/>
      <c r="G32" s="391"/>
      <c r="H32" s="414"/>
      <c r="I32" s="371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</row>
    <row r="33" spans="2:26" s="305" customFormat="1" x14ac:dyDescent="0.25">
      <c r="B33" s="372" t="s">
        <v>117</v>
      </c>
      <c r="C33" s="88"/>
      <c r="D33" s="88"/>
      <c r="E33" s="88"/>
      <c r="F33" s="88"/>
      <c r="G33" s="88"/>
      <c r="H33" s="373"/>
      <c r="I33" s="371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</row>
    <row r="34" spans="2:26" s="305" customFormat="1" x14ac:dyDescent="0.25">
      <c r="B34" s="413" t="s">
        <v>118</v>
      </c>
      <c r="C34" s="391"/>
      <c r="D34" s="391"/>
      <c r="E34" s="391"/>
      <c r="F34" s="391"/>
      <c r="G34" s="391"/>
      <c r="H34" s="414"/>
      <c r="I34" s="371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</row>
    <row r="35" spans="2:26" s="305" customFormat="1" x14ac:dyDescent="0.25">
      <c r="B35" s="413" t="s">
        <v>815</v>
      </c>
      <c r="C35" s="391"/>
      <c r="D35" s="391"/>
      <c r="E35" s="391"/>
      <c r="F35" s="391"/>
      <c r="G35" s="391"/>
      <c r="H35" s="414"/>
      <c r="I35" s="371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</row>
    <row r="38" spans="2:26" x14ac:dyDescent="0.25">
      <c r="E38" s="339"/>
    </row>
  </sheetData>
  <mergeCells count="3">
    <mergeCell ref="B32:H32"/>
    <mergeCell ref="B34:H34"/>
    <mergeCell ref="B35:H3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B1" workbookViewId="0">
      <selection activeCell="B8" sqref="B8"/>
    </sheetView>
  </sheetViews>
  <sheetFormatPr defaultRowHeight="15" x14ac:dyDescent="0.25"/>
  <cols>
    <col min="1" max="1" width="6.7109375" style="415" hidden="1" customWidth="1"/>
    <col min="2" max="2" width="68.85546875" style="415" customWidth="1"/>
    <col min="3" max="3" width="15.85546875" style="415" customWidth="1"/>
    <col min="4" max="4" width="11.42578125" style="452" bestFit="1" customWidth="1"/>
    <col min="5" max="5" width="17.85546875" style="415" bestFit="1" customWidth="1"/>
    <col min="6" max="6" width="9.28515625" style="415" bestFit="1" customWidth="1"/>
    <col min="7" max="7" width="9.28515625" style="415" customWidth="1"/>
    <col min="8" max="8" width="17.42578125" style="415" bestFit="1" customWidth="1"/>
    <col min="9" max="9" width="39.5703125" style="303" bestFit="1" customWidth="1"/>
    <col min="10" max="256" width="9.140625" style="415"/>
    <col min="257" max="257" width="0" style="415" hidden="1" customWidth="1"/>
    <col min="258" max="258" width="111.5703125" style="415" customWidth="1"/>
    <col min="259" max="259" width="15.85546875" style="415" customWidth="1"/>
    <col min="260" max="260" width="11.42578125" style="415" bestFit="1" customWidth="1"/>
    <col min="261" max="261" width="17.85546875" style="415" bestFit="1" customWidth="1"/>
    <col min="262" max="262" width="9.28515625" style="415" bestFit="1" customWidth="1"/>
    <col min="263" max="263" width="9.28515625" style="415" customWidth="1"/>
    <col min="264" max="264" width="17.42578125" style="415" bestFit="1" customWidth="1"/>
    <col min="265" max="265" width="39.5703125" style="415" bestFit="1" customWidth="1"/>
    <col min="266" max="512" width="9.140625" style="415"/>
    <col min="513" max="513" width="0" style="415" hidden="1" customWidth="1"/>
    <col min="514" max="514" width="111.5703125" style="415" customWidth="1"/>
    <col min="515" max="515" width="15.85546875" style="415" customWidth="1"/>
    <col min="516" max="516" width="11.42578125" style="415" bestFit="1" customWidth="1"/>
    <col min="517" max="517" width="17.85546875" style="415" bestFit="1" customWidth="1"/>
    <col min="518" max="518" width="9.28515625" style="415" bestFit="1" customWidth="1"/>
    <col min="519" max="519" width="9.28515625" style="415" customWidth="1"/>
    <col min="520" max="520" width="17.42578125" style="415" bestFit="1" customWidth="1"/>
    <col min="521" max="521" width="39.5703125" style="415" bestFit="1" customWidth="1"/>
    <col min="522" max="768" width="9.140625" style="415"/>
    <col min="769" max="769" width="0" style="415" hidden="1" customWidth="1"/>
    <col min="770" max="770" width="111.5703125" style="415" customWidth="1"/>
    <col min="771" max="771" width="15.85546875" style="415" customWidth="1"/>
    <col min="772" max="772" width="11.42578125" style="415" bestFit="1" customWidth="1"/>
    <col min="773" max="773" width="17.85546875" style="415" bestFit="1" customWidth="1"/>
    <col min="774" max="774" width="9.28515625" style="415" bestFit="1" customWidth="1"/>
    <col min="775" max="775" width="9.28515625" style="415" customWidth="1"/>
    <col min="776" max="776" width="17.42578125" style="415" bestFit="1" customWidth="1"/>
    <col min="777" max="777" width="39.5703125" style="415" bestFit="1" customWidth="1"/>
    <col min="778" max="1024" width="9.140625" style="415"/>
    <col min="1025" max="1025" width="0" style="415" hidden="1" customWidth="1"/>
    <col min="1026" max="1026" width="111.5703125" style="415" customWidth="1"/>
    <col min="1027" max="1027" width="15.85546875" style="415" customWidth="1"/>
    <col min="1028" max="1028" width="11.42578125" style="415" bestFit="1" customWidth="1"/>
    <col min="1029" max="1029" width="17.85546875" style="415" bestFit="1" customWidth="1"/>
    <col min="1030" max="1030" width="9.28515625" style="415" bestFit="1" customWidth="1"/>
    <col min="1031" max="1031" width="9.28515625" style="415" customWidth="1"/>
    <col min="1032" max="1032" width="17.42578125" style="415" bestFit="1" customWidth="1"/>
    <col min="1033" max="1033" width="39.5703125" style="415" bestFit="1" customWidth="1"/>
    <col min="1034" max="1280" width="9.140625" style="415"/>
    <col min="1281" max="1281" width="0" style="415" hidden="1" customWidth="1"/>
    <col min="1282" max="1282" width="111.5703125" style="415" customWidth="1"/>
    <col min="1283" max="1283" width="15.85546875" style="415" customWidth="1"/>
    <col min="1284" max="1284" width="11.42578125" style="415" bestFit="1" customWidth="1"/>
    <col min="1285" max="1285" width="17.85546875" style="415" bestFit="1" customWidth="1"/>
    <col min="1286" max="1286" width="9.28515625" style="415" bestFit="1" customWidth="1"/>
    <col min="1287" max="1287" width="9.28515625" style="415" customWidth="1"/>
    <col min="1288" max="1288" width="17.42578125" style="415" bestFit="1" customWidth="1"/>
    <col min="1289" max="1289" width="39.5703125" style="415" bestFit="1" customWidth="1"/>
    <col min="1290" max="1536" width="9.140625" style="415"/>
    <col min="1537" max="1537" width="0" style="415" hidden="1" customWidth="1"/>
    <col min="1538" max="1538" width="111.5703125" style="415" customWidth="1"/>
    <col min="1539" max="1539" width="15.85546875" style="415" customWidth="1"/>
    <col min="1540" max="1540" width="11.42578125" style="415" bestFit="1" customWidth="1"/>
    <col min="1541" max="1541" width="17.85546875" style="415" bestFit="1" customWidth="1"/>
    <col min="1542" max="1542" width="9.28515625" style="415" bestFit="1" customWidth="1"/>
    <col min="1543" max="1543" width="9.28515625" style="415" customWidth="1"/>
    <col min="1544" max="1544" width="17.42578125" style="415" bestFit="1" customWidth="1"/>
    <col min="1545" max="1545" width="39.5703125" style="415" bestFit="1" customWidth="1"/>
    <col min="1546" max="1792" width="9.140625" style="415"/>
    <col min="1793" max="1793" width="0" style="415" hidden="1" customWidth="1"/>
    <col min="1794" max="1794" width="111.5703125" style="415" customWidth="1"/>
    <col min="1795" max="1795" width="15.85546875" style="415" customWidth="1"/>
    <col min="1796" max="1796" width="11.42578125" style="415" bestFit="1" customWidth="1"/>
    <col min="1797" max="1797" width="17.85546875" style="415" bestFit="1" customWidth="1"/>
    <col min="1798" max="1798" width="9.28515625" style="415" bestFit="1" customWidth="1"/>
    <col min="1799" max="1799" width="9.28515625" style="415" customWidth="1"/>
    <col min="1800" max="1800" width="17.42578125" style="415" bestFit="1" customWidth="1"/>
    <col min="1801" max="1801" width="39.5703125" style="415" bestFit="1" customWidth="1"/>
    <col min="1802" max="2048" width="9.140625" style="415"/>
    <col min="2049" max="2049" width="0" style="415" hidden="1" customWidth="1"/>
    <col min="2050" max="2050" width="111.5703125" style="415" customWidth="1"/>
    <col min="2051" max="2051" width="15.85546875" style="415" customWidth="1"/>
    <col min="2052" max="2052" width="11.42578125" style="415" bestFit="1" customWidth="1"/>
    <col min="2053" max="2053" width="17.85546875" style="415" bestFit="1" customWidth="1"/>
    <col min="2054" max="2054" width="9.28515625" style="415" bestFit="1" customWidth="1"/>
    <col min="2055" max="2055" width="9.28515625" style="415" customWidth="1"/>
    <col min="2056" max="2056" width="17.42578125" style="415" bestFit="1" customWidth="1"/>
    <col min="2057" max="2057" width="39.5703125" style="415" bestFit="1" customWidth="1"/>
    <col min="2058" max="2304" width="9.140625" style="415"/>
    <col min="2305" max="2305" width="0" style="415" hidden="1" customWidth="1"/>
    <col min="2306" max="2306" width="111.5703125" style="415" customWidth="1"/>
    <col min="2307" max="2307" width="15.85546875" style="415" customWidth="1"/>
    <col min="2308" max="2308" width="11.42578125" style="415" bestFit="1" customWidth="1"/>
    <col min="2309" max="2309" width="17.85546875" style="415" bestFit="1" customWidth="1"/>
    <col min="2310" max="2310" width="9.28515625" style="415" bestFit="1" customWidth="1"/>
    <col min="2311" max="2311" width="9.28515625" style="415" customWidth="1"/>
    <col min="2312" max="2312" width="17.42578125" style="415" bestFit="1" customWidth="1"/>
    <col min="2313" max="2313" width="39.5703125" style="415" bestFit="1" customWidth="1"/>
    <col min="2314" max="2560" width="9.140625" style="415"/>
    <col min="2561" max="2561" width="0" style="415" hidden="1" customWidth="1"/>
    <col min="2562" max="2562" width="111.5703125" style="415" customWidth="1"/>
    <col min="2563" max="2563" width="15.85546875" style="415" customWidth="1"/>
    <col min="2564" max="2564" width="11.42578125" style="415" bestFit="1" customWidth="1"/>
    <col min="2565" max="2565" width="17.85546875" style="415" bestFit="1" customWidth="1"/>
    <col min="2566" max="2566" width="9.28515625" style="415" bestFit="1" customWidth="1"/>
    <col min="2567" max="2567" width="9.28515625" style="415" customWidth="1"/>
    <col min="2568" max="2568" width="17.42578125" style="415" bestFit="1" customWidth="1"/>
    <col min="2569" max="2569" width="39.5703125" style="415" bestFit="1" customWidth="1"/>
    <col min="2570" max="2816" width="9.140625" style="415"/>
    <col min="2817" max="2817" width="0" style="415" hidden="1" customWidth="1"/>
    <col min="2818" max="2818" width="111.5703125" style="415" customWidth="1"/>
    <col min="2819" max="2819" width="15.85546875" style="415" customWidth="1"/>
    <col min="2820" max="2820" width="11.42578125" style="415" bestFit="1" customWidth="1"/>
    <col min="2821" max="2821" width="17.85546875" style="415" bestFit="1" customWidth="1"/>
    <col min="2822" max="2822" width="9.28515625" style="415" bestFit="1" customWidth="1"/>
    <col min="2823" max="2823" width="9.28515625" style="415" customWidth="1"/>
    <col min="2824" max="2824" width="17.42578125" style="415" bestFit="1" customWidth="1"/>
    <col min="2825" max="2825" width="39.5703125" style="415" bestFit="1" customWidth="1"/>
    <col min="2826" max="3072" width="9.140625" style="415"/>
    <col min="3073" max="3073" width="0" style="415" hidden="1" customWidth="1"/>
    <col min="3074" max="3074" width="111.5703125" style="415" customWidth="1"/>
    <col min="3075" max="3075" width="15.85546875" style="415" customWidth="1"/>
    <col min="3076" max="3076" width="11.42578125" style="415" bestFit="1" customWidth="1"/>
    <col min="3077" max="3077" width="17.85546875" style="415" bestFit="1" customWidth="1"/>
    <col min="3078" max="3078" width="9.28515625" style="415" bestFit="1" customWidth="1"/>
    <col min="3079" max="3079" width="9.28515625" style="415" customWidth="1"/>
    <col min="3080" max="3080" width="17.42578125" style="415" bestFit="1" customWidth="1"/>
    <col min="3081" max="3081" width="39.5703125" style="415" bestFit="1" customWidth="1"/>
    <col min="3082" max="3328" width="9.140625" style="415"/>
    <col min="3329" max="3329" width="0" style="415" hidden="1" customWidth="1"/>
    <col min="3330" max="3330" width="111.5703125" style="415" customWidth="1"/>
    <col min="3331" max="3331" width="15.85546875" style="415" customWidth="1"/>
    <col min="3332" max="3332" width="11.42578125" style="415" bestFit="1" customWidth="1"/>
    <col min="3333" max="3333" width="17.85546875" style="415" bestFit="1" customWidth="1"/>
    <col min="3334" max="3334" width="9.28515625" style="415" bestFit="1" customWidth="1"/>
    <col min="3335" max="3335" width="9.28515625" style="415" customWidth="1"/>
    <col min="3336" max="3336" width="17.42578125" style="415" bestFit="1" customWidth="1"/>
    <col min="3337" max="3337" width="39.5703125" style="415" bestFit="1" customWidth="1"/>
    <col min="3338" max="3584" width="9.140625" style="415"/>
    <col min="3585" max="3585" width="0" style="415" hidden="1" customWidth="1"/>
    <col min="3586" max="3586" width="111.5703125" style="415" customWidth="1"/>
    <col min="3587" max="3587" width="15.85546875" style="415" customWidth="1"/>
    <col min="3588" max="3588" width="11.42578125" style="415" bestFit="1" customWidth="1"/>
    <col min="3589" max="3589" width="17.85546875" style="415" bestFit="1" customWidth="1"/>
    <col min="3590" max="3590" width="9.28515625" style="415" bestFit="1" customWidth="1"/>
    <col min="3591" max="3591" width="9.28515625" style="415" customWidth="1"/>
    <col min="3592" max="3592" width="17.42578125" style="415" bestFit="1" customWidth="1"/>
    <col min="3593" max="3593" width="39.5703125" style="415" bestFit="1" customWidth="1"/>
    <col min="3594" max="3840" width="9.140625" style="415"/>
    <col min="3841" max="3841" width="0" style="415" hidden="1" customWidth="1"/>
    <col min="3842" max="3842" width="111.5703125" style="415" customWidth="1"/>
    <col min="3843" max="3843" width="15.85546875" style="415" customWidth="1"/>
    <col min="3844" max="3844" width="11.42578125" style="415" bestFit="1" customWidth="1"/>
    <col min="3845" max="3845" width="17.85546875" style="415" bestFit="1" customWidth="1"/>
    <col min="3846" max="3846" width="9.28515625" style="415" bestFit="1" customWidth="1"/>
    <col min="3847" max="3847" width="9.28515625" style="415" customWidth="1"/>
    <col min="3848" max="3848" width="17.42578125" style="415" bestFit="1" customWidth="1"/>
    <col min="3849" max="3849" width="39.5703125" style="415" bestFit="1" customWidth="1"/>
    <col min="3850" max="4096" width="9.140625" style="415"/>
    <col min="4097" max="4097" width="0" style="415" hidden="1" customWidth="1"/>
    <col min="4098" max="4098" width="111.5703125" style="415" customWidth="1"/>
    <col min="4099" max="4099" width="15.85546875" style="415" customWidth="1"/>
    <col min="4100" max="4100" width="11.42578125" style="415" bestFit="1" customWidth="1"/>
    <col min="4101" max="4101" width="17.85546875" style="415" bestFit="1" customWidth="1"/>
    <col min="4102" max="4102" width="9.28515625" style="415" bestFit="1" customWidth="1"/>
    <col min="4103" max="4103" width="9.28515625" style="415" customWidth="1"/>
    <col min="4104" max="4104" width="17.42578125" style="415" bestFit="1" customWidth="1"/>
    <col min="4105" max="4105" width="39.5703125" style="415" bestFit="1" customWidth="1"/>
    <col min="4106" max="4352" width="9.140625" style="415"/>
    <col min="4353" max="4353" width="0" style="415" hidden="1" customWidth="1"/>
    <col min="4354" max="4354" width="111.5703125" style="415" customWidth="1"/>
    <col min="4355" max="4355" width="15.85546875" style="415" customWidth="1"/>
    <col min="4356" max="4356" width="11.42578125" style="415" bestFit="1" customWidth="1"/>
    <col min="4357" max="4357" width="17.85546875" style="415" bestFit="1" customWidth="1"/>
    <col min="4358" max="4358" width="9.28515625" style="415" bestFit="1" customWidth="1"/>
    <col min="4359" max="4359" width="9.28515625" style="415" customWidth="1"/>
    <col min="4360" max="4360" width="17.42578125" style="415" bestFit="1" customWidth="1"/>
    <col min="4361" max="4361" width="39.5703125" style="415" bestFit="1" customWidth="1"/>
    <col min="4362" max="4608" width="9.140625" style="415"/>
    <col min="4609" max="4609" width="0" style="415" hidden="1" customWidth="1"/>
    <col min="4610" max="4610" width="111.5703125" style="415" customWidth="1"/>
    <col min="4611" max="4611" width="15.85546875" style="415" customWidth="1"/>
    <col min="4612" max="4612" width="11.42578125" style="415" bestFit="1" customWidth="1"/>
    <col min="4613" max="4613" width="17.85546875" style="415" bestFit="1" customWidth="1"/>
    <col min="4614" max="4614" width="9.28515625" style="415" bestFit="1" customWidth="1"/>
    <col min="4615" max="4615" width="9.28515625" style="415" customWidth="1"/>
    <col min="4616" max="4616" width="17.42578125" style="415" bestFit="1" customWidth="1"/>
    <col min="4617" max="4617" width="39.5703125" style="415" bestFit="1" customWidth="1"/>
    <col min="4618" max="4864" width="9.140625" style="415"/>
    <col min="4865" max="4865" width="0" style="415" hidden="1" customWidth="1"/>
    <col min="4866" max="4866" width="111.5703125" style="415" customWidth="1"/>
    <col min="4867" max="4867" width="15.85546875" style="415" customWidth="1"/>
    <col min="4868" max="4868" width="11.42578125" style="415" bestFit="1" customWidth="1"/>
    <col min="4869" max="4869" width="17.85546875" style="415" bestFit="1" customWidth="1"/>
    <col min="4870" max="4870" width="9.28515625" style="415" bestFit="1" customWidth="1"/>
    <col min="4871" max="4871" width="9.28515625" style="415" customWidth="1"/>
    <col min="4872" max="4872" width="17.42578125" style="415" bestFit="1" customWidth="1"/>
    <col min="4873" max="4873" width="39.5703125" style="415" bestFit="1" customWidth="1"/>
    <col min="4874" max="5120" width="9.140625" style="415"/>
    <col min="5121" max="5121" width="0" style="415" hidden="1" customWidth="1"/>
    <col min="5122" max="5122" width="111.5703125" style="415" customWidth="1"/>
    <col min="5123" max="5123" width="15.85546875" style="415" customWidth="1"/>
    <col min="5124" max="5124" width="11.42578125" style="415" bestFit="1" customWidth="1"/>
    <col min="5125" max="5125" width="17.85546875" style="415" bestFit="1" customWidth="1"/>
    <col min="5126" max="5126" width="9.28515625" style="415" bestFit="1" customWidth="1"/>
    <col min="5127" max="5127" width="9.28515625" style="415" customWidth="1"/>
    <col min="5128" max="5128" width="17.42578125" style="415" bestFit="1" customWidth="1"/>
    <col min="5129" max="5129" width="39.5703125" style="415" bestFit="1" customWidth="1"/>
    <col min="5130" max="5376" width="9.140625" style="415"/>
    <col min="5377" max="5377" width="0" style="415" hidden="1" customWidth="1"/>
    <col min="5378" max="5378" width="111.5703125" style="415" customWidth="1"/>
    <col min="5379" max="5379" width="15.85546875" style="415" customWidth="1"/>
    <col min="5380" max="5380" width="11.42578125" style="415" bestFit="1" customWidth="1"/>
    <col min="5381" max="5381" width="17.85546875" style="415" bestFit="1" customWidth="1"/>
    <col min="5382" max="5382" width="9.28515625" style="415" bestFit="1" customWidth="1"/>
    <col min="5383" max="5383" width="9.28515625" style="415" customWidth="1"/>
    <col min="5384" max="5384" width="17.42578125" style="415" bestFit="1" customWidth="1"/>
    <col min="5385" max="5385" width="39.5703125" style="415" bestFit="1" customWidth="1"/>
    <col min="5386" max="5632" width="9.140625" style="415"/>
    <col min="5633" max="5633" width="0" style="415" hidden="1" customWidth="1"/>
    <col min="5634" max="5634" width="111.5703125" style="415" customWidth="1"/>
    <col min="5635" max="5635" width="15.85546875" style="415" customWidth="1"/>
    <col min="5636" max="5636" width="11.42578125" style="415" bestFit="1" customWidth="1"/>
    <col min="5637" max="5637" width="17.85546875" style="415" bestFit="1" customWidth="1"/>
    <col min="5638" max="5638" width="9.28515625" style="415" bestFit="1" customWidth="1"/>
    <col min="5639" max="5639" width="9.28515625" style="415" customWidth="1"/>
    <col min="5640" max="5640" width="17.42578125" style="415" bestFit="1" customWidth="1"/>
    <col min="5641" max="5641" width="39.5703125" style="415" bestFit="1" customWidth="1"/>
    <col min="5642" max="5888" width="9.140625" style="415"/>
    <col min="5889" max="5889" width="0" style="415" hidden="1" customWidth="1"/>
    <col min="5890" max="5890" width="111.5703125" style="415" customWidth="1"/>
    <col min="5891" max="5891" width="15.85546875" style="415" customWidth="1"/>
    <col min="5892" max="5892" width="11.42578125" style="415" bestFit="1" customWidth="1"/>
    <col min="5893" max="5893" width="17.85546875" style="415" bestFit="1" customWidth="1"/>
    <col min="5894" max="5894" width="9.28515625" style="415" bestFit="1" customWidth="1"/>
    <col min="5895" max="5895" width="9.28515625" style="415" customWidth="1"/>
    <col min="5896" max="5896" width="17.42578125" style="415" bestFit="1" customWidth="1"/>
    <col min="5897" max="5897" width="39.5703125" style="415" bestFit="1" customWidth="1"/>
    <col min="5898" max="6144" width="9.140625" style="415"/>
    <col min="6145" max="6145" width="0" style="415" hidden="1" customWidth="1"/>
    <col min="6146" max="6146" width="111.5703125" style="415" customWidth="1"/>
    <col min="6147" max="6147" width="15.85546875" style="415" customWidth="1"/>
    <col min="6148" max="6148" width="11.42578125" style="415" bestFit="1" customWidth="1"/>
    <col min="6149" max="6149" width="17.85546875" style="415" bestFit="1" customWidth="1"/>
    <col min="6150" max="6150" width="9.28515625" style="415" bestFit="1" customWidth="1"/>
    <col min="6151" max="6151" width="9.28515625" style="415" customWidth="1"/>
    <col min="6152" max="6152" width="17.42578125" style="415" bestFit="1" customWidth="1"/>
    <col min="6153" max="6153" width="39.5703125" style="415" bestFit="1" customWidth="1"/>
    <col min="6154" max="6400" width="9.140625" style="415"/>
    <col min="6401" max="6401" width="0" style="415" hidden="1" customWidth="1"/>
    <col min="6402" max="6402" width="111.5703125" style="415" customWidth="1"/>
    <col min="6403" max="6403" width="15.85546875" style="415" customWidth="1"/>
    <col min="6404" max="6404" width="11.42578125" style="415" bestFit="1" customWidth="1"/>
    <col min="6405" max="6405" width="17.85546875" style="415" bestFit="1" customWidth="1"/>
    <col min="6406" max="6406" width="9.28515625" style="415" bestFit="1" customWidth="1"/>
    <col min="6407" max="6407" width="9.28515625" style="415" customWidth="1"/>
    <col min="6408" max="6408" width="17.42578125" style="415" bestFit="1" customWidth="1"/>
    <col min="6409" max="6409" width="39.5703125" style="415" bestFit="1" customWidth="1"/>
    <col min="6410" max="6656" width="9.140625" style="415"/>
    <col min="6657" max="6657" width="0" style="415" hidden="1" customWidth="1"/>
    <col min="6658" max="6658" width="111.5703125" style="415" customWidth="1"/>
    <col min="6659" max="6659" width="15.85546875" style="415" customWidth="1"/>
    <col min="6660" max="6660" width="11.42578125" style="415" bestFit="1" customWidth="1"/>
    <col min="6661" max="6661" width="17.85546875" style="415" bestFit="1" customWidth="1"/>
    <col min="6662" max="6662" width="9.28515625" style="415" bestFit="1" customWidth="1"/>
    <col min="6663" max="6663" width="9.28515625" style="415" customWidth="1"/>
    <col min="6664" max="6664" width="17.42578125" style="415" bestFit="1" customWidth="1"/>
    <col min="6665" max="6665" width="39.5703125" style="415" bestFit="1" customWidth="1"/>
    <col min="6666" max="6912" width="9.140625" style="415"/>
    <col min="6913" max="6913" width="0" style="415" hidden="1" customWidth="1"/>
    <col min="6914" max="6914" width="111.5703125" style="415" customWidth="1"/>
    <col min="6915" max="6915" width="15.85546875" style="415" customWidth="1"/>
    <col min="6916" max="6916" width="11.42578125" style="415" bestFit="1" customWidth="1"/>
    <col min="6917" max="6917" width="17.85546875" style="415" bestFit="1" customWidth="1"/>
    <col min="6918" max="6918" width="9.28515625" style="415" bestFit="1" customWidth="1"/>
    <col min="6919" max="6919" width="9.28515625" style="415" customWidth="1"/>
    <col min="6920" max="6920" width="17.42578125" style="415" bestFit="1" customWidth="1"/>
    <col min="6921" max="6921" width="39.5703125" style="415" bestFit="1" customWidth="1"/>
    <col min="6922" max="7168" width="9.140625" style="415"/>
    <col min="7169" max="7169" width="0" style="415" hidden="1" customWidth="1"/>
    <col min="7170" max="7170" width="111.5703125" style="415" customWidth="1"/>
    <col min="7171" max="7171" width="15.85546875" style="415" customWidth="1"/>
    <col min="7172" max="7172" width="11.42578125" style="415" bestFit="1" customWidth="1"/>
    <col min="7173" max="7173" width="17.85546875" style="415" bestFit="1" customWidth="1"/>
    <col min="7174" max="7174" width="9.28515625" style="415" bestFit="1" customWidth="1"/>
    <col min="7175" max="7175" width="9.28515625" style="415" customWidth="1"/>
    <col min="7176" max="7176" width="17.42578125" style="415" bestFit="1" customWidth="1"/>
    <col min="7177" max="7177" width="39.5703125" style="415" bestFit="1" customWidth="1"/>
    <col min="7178" max="7424" width="9.140625" style="415"/>
    <col min="7425" max="7425" width="0" style="415" hidden="1" customWidth="1"/>
    <col min="7426" max="7426" width="111.5703125" style="415" customWidth="1"/>
    <col min="7427" max="7427" width="15.85546875" style="415" customWidth="1"/>
    <col min="7428" max="7428" width="11.42578125" style="415" bestFit="1" customWidth="1"/>
    <col min="7429" max="7429" width="17.85546875" style="415" bestFit="1" customWidth="1"/>
    <col min="7430" max="7430" width="9.28515625" style="415" bestFit="1" customWidth="1"/>
    <col min="7431" max="7431" width="9.28515625" style="415" customWidth="1"/>
    <col min="7432" max="7432" width="17.42578125" style="415" bestFit="1" customWidth="1"/>
    <col min="7433" max="7433" width="39.5703125" style="415" bestFit="1" customWidth="1"/>
    <col min="7434" max="7680" width="9.140625" style="415"/>
    <col min="7681" max="7681" width="0" style="415" hidden="1" customWidth="1"/>
    <col min="7682" max="7682" width="111.5703125" style="415" customWidth="1"/>
    <col min="7683" max="7683" width="15.85546875" style="415" customWidth="1"/>
    <col min="7684" max="7684" width="11.42578125" style="415" bestFit="1" customWidth="1"/>
    <col min="7685" max="7685" width="17.85546875" style="415" bestFit="1" customWidth="1"/>
    <col min="7686" max="7686" width="9.28515625" style="415" bestFit="1" customWidth="1"/>
    <col min="7687" max="7687" width="9.28515625" style="415" customWidth="1"/>
    <col min="7688" max="7688" width="17.42578125" style="415" bestFit="1" customWidth="1"/>
    <col min="7689" max="7689" width="39.5703125" style="415" bestFit="1" customWidth="1"/>
    <col min="7690" max="7936" width="9.140625" style="415"/>
    <col min="7937" max="7937" width="0" style="415" hidden="1" customWidth="1"/>
    <col min="7938" max="7938" width="111.5703125" style="415" customWidth="1"/>
    <col min="7939" max="7939" width="15.85546875" style="415" customWidth="1"/>
    <col min="7940" max="7940" width="11.42578125" style="415" bestFit="1" customWidth="1"/>
    <col min="7941" max="7941" width="17.85546875" style="415" bestFit="1" customWidth="1"/>
    <col min="7942" max="7942" width="9.28515625" style="415" bestFit="1" customWidth="1"/>
    <col min="7943" max="7943" width="9.28515625" style="415" customWidth="1"/>
    <col min="7944" max="7944" width="17.42578125" style="415" bestFit="1" customWidth="1"/>
    <col min="7945" max="7945" width="39.5703125" style="415" bestFit="1" customWidth="1"/>
    <col min="7946" max="8192" width="9.140625" style="415"/>
    <col min="8193" max="8193" width="0" style="415" hidden="1" customWidth="1"/>
    <col min="8194" max="8194" width="111.5703125" style="415" customWidth="1"/>
    <col min="8195" max="8195" width="15.85546875" style="415" customWidth="1"/>
    <col min="8196" max="8196" width="11.42578125" style="415" bestFit="1" customWidth="1"/>
    <col min="8197" max="8197" width="17.85546875" style="415" bestFit="1" customWidth="1"/>
    <col min="8198" max="8198" width="9.28515625" style="415" bestFit="1" customWidth="1"/>
    <col min="8199" max="8199" width="9.28515625" style="415" customWidth="1"/>
    <col min="8200" max="8200" width="17.42578125" style="415" bestFit="1" customWidth="1"/>
    <col min="8201" max="8201" width="39.5703125" style="415" bestFit="1" customWidth="1"/>
    <col min="8202" max="8448" width="9.140625" style="415"/>
    <col min="8449" max="8449" width="0" style="415" hidden="1" customWidth="1"/>
    <col min="8450" max="8450" width="111.5703125" style="415" customWidth="1"/>
    <col min="8451" max="8451" width="15.85546875" style="415" customWidth="1"/>
    <col min="8452" max="8452" width="11.42578125" style="415" bestFit="1" customWidth="1"/>
    <col min="8453" max="8453" width="17.85546875" style="415" bestFit="1" customWidth="1"/>
    <col min="8454" max="8454" width="9.28515625" style="415" bestFit="1" customWidth="1"/>
    <col min="8455" max="8455" width="9.28515625" style="415" customWidth="1"/>
    <col min="8456" max="8456" width="17.42578125" style="415" bestFit="1" customWidth="1"/>
    <col min="8457" max="8457" width="39.5703125" style="415" bestFit="1" customWidth="1"/>
    <col min="8458" max="8704" width="9.140625" style="415"/>
    <col min="8705" max="8705" width="0" style="415" hidden="1" customWidth="1"/>
    <col min="8706" max="8706" width="111.5703125" style="415" customWidth="1"/>
    <col min="8707" max="8707" width="15.85546875" style="415" customWidth="1"/>
    <col min="8708" max="8708" width="11.42578125" style="415" bestFit="1" customWidth="1"/>
    <col min="8709" max="8709" width="17.85546875" style="415" bestFit="1" customWidth="1"/>
    <col min="8710" max="8710" width="9.28515625" style="415" bestFit="1" customWidth="1"/>
    <col min="8711" max="8711" width="9.28515625" style="415" customWidth="1"/>
    <col min="8712" max="8712" width="17.42578125" style="415" bestFit="1" customWidth="1"/>
    <col min="8713" max="8713" width="39.5703125" style="415" bestFit="1" customWidth="1"/>
    <col min="8714" max="8960" width="9.140625" style="415"/>
    <col min="8961" max="8961" width="0" style="415" hidden="1" customWidth="1"/>
    <col min="8962" max="8962" width="111.5703125" style="415" customWidth="1"/>
    <col min="8963" max="8963" width="15.85546875" style="415" customWidth="1"/>
    <col min="8964" max="8964" width="11.42578125" style="415" bestFit="1" customWidth="1"/>
    <col min="8965" max="8965" width="17.85546875" style="415" bestFit="1" customWidth="1"/>
    <col min="8966" max="8966" width="9.28515625" style="415" bestFit="1" customWidth="1"/>
    <col min="8967" max="8967" width="9.28515625" style="415" customWidth="1"/>
    <col min="8968" max="8968" width="17.42578125" style="415" bestFit="1" customWidth="1"/>
    <col min="8969" max="8969" width="39.5703125" style="415" bestFit="1" customWidth="1"/>
    <col min="8970" max="9216" width="9.140625" style="415"/>
    <col min="9217" max="9217" width="0" style="415" hidden="1" customWidth="1"/>
    <col min="9218" max="9218" width="111.5703125" style="415" customWidth="1"/>
    <col min="9219" max="9219" width="15.85546875" style="415" customWidth="1"/>
    <col min="9220" max="9220" width="11.42578125" style="415" bestFit="1" customWidth="1"/>
    <col min="9221" max="9221" width="17.85546875" style="415" bestFit="1" customWidth="1"/>
    <col min="9222" max="9222" width="9.28515625" style="415" bestFit="1" customWidth="1"/>
    <col min="9223" max="9223" width="9.28515625" style="415" customWidth="1"/>
    <col min="9224" max="9224" width="17.42578125" style="415" bestFit="1" customWidth="1"/>
    <col min="9225" max="9225" width="39.5703125" style="415" bestFit="1" customWidth="1"/>
    <col min="9226" max="9472" width="9.140625" style="415"/>
    <col min="9473" max="9473" width="0" style="415" hidden="1" customWidth="1"/>
    <col min="9474" max="9474" width="111.5703125" style="415" customWidth="1"/>
    <col min="9475" max="9475" width="15.85546875" style="415" customWidth="1"/>
    <col min="9476" max="9476" width="11.42578125" style="415" bestFit="1" customWidth="1"/>
    <col min="9477" max="9477" width="17.85546875" style="415" bestFit="1" customWidth="1"/>
    <col min="9478" max="9478" width="9.28515625" style="415" bestFit="1" customWidth="1"/>
    <col min="9479" max="9479" width="9.28515625" style="415" customWidth="1"/>
    <col min="9480" max="9480" width="17.42578125" style="415" bestFit="1" customWidth="1"/>
    <col min="9481" max="9481" width="39.5703125" style="415" bestFit="1" customWidth="1"/>
    <col min="9482" max="9728" width="9.140625" style="415"/>
    <col min="9729" max="9729" width="0" style="415" hidden="1" customWidth="1"/>
    <col min="9730" max="9730" width="111.5703125" style="415" customWidth="1"/>
    <col min="9731" max="9731" width="15.85546875" style="415" customWidth="1"/>
    <col min="9732" max="9732" width="11.42578125" style="415" bestFit="1" customWidth="1"/>
    <col min="9733" max="9733" width="17.85546875" style="415" bestFit="1" customWidth="1"/>
    <col min="9734" max="9734" width="9.28515625" style="415" bestFit="1" customWidth="1"/>
    <col min="9735" max="9735" width="9.28515625" style="415" customWidth="1"/>
    <col min="9736" max="9736" width="17.42578125" style="415" bestFit="1" customWidth="1"/>
    <col min="9737" max="9737" width="39.5703125" style="415" bestFit="1" customWidth="1"/>
    <col min="9738" max="9984" width="9.140625" style="415"/>
    <col min="9985" max="9985" width="0" style="415" hidden="1" customWidth="1"/>
    <col min="9986" max="9986" width="111.5703125" style="415" customWidth="1"/>
    <col min="9987" max="9987" width="15.85546875" style="415" customWidth="1"/>
    <col min="9988" max="9988" width="11.42578125" style="415" bestFit="1" customWidth="1"/>
    <col min="9989" max="9989" width="17.85546875" style="415" bestFit="1" customWidth="1"/>
    <col min="9990" max="9990" width="9.28515625" style="415" bestFit="1" customWidth="1"/>
    <col min="9991" max="9991" width="9.28515625" style="415" customWidth="1"/>
    <col min="9992" max="9992" width="17.42578125" style="415" bestFit="1" customWidth="1"/>
    <col min="9993" max="9993" width="39.5703125" style="415" bestFit="1" customWidth="1"/>
    <col min="9994" max="10240" width="9.140625" style="415"/>
    <col min="10241" max="10241" width="0" style="415" hidden="1" customWidth="1"/>
    <col min="10242" max="10242" width="111.5703125" style="415" customWidth="1"/>
    <col min="10243" max="10243" width="15.85546875" style="415" customWidth="1"/>
    <col min="10244" max="10244" width="11.42578125" style="415" bestFit="1" customWidth="1"/>
    <col min="10245" max="10245" width="17.85546875" style="415" bestFit="1" customWidth="1"/>
    <col min="10246" max="10246" width="9.28515625" style="415" bestFit="1" customWidth="1"/>
    <col min="10247" max="10247" width="9.28515625" style="415" customWidth="1"/>
    <col min="10248" max="10248" width="17.42578125" style="415" bestFit="1" customWidth="1"/>
    <col min="10249" max="10249" width="39.5703125" style="415" bestFit="1" customWidth="1"/>
    <col min="10250" max="10496" width="9.140625" style="415"/>
    <col min="10497" max="10497" width="0" style="415" hidden="1" customWidth="1"/>
    <col min="10498" max="10498" width="111.5703125" style="415" customWidth="1"/>
    <col min="10499" max="10499" width="15.85546875" style="415" customWidth="1"/>
    <col min="10500" max="10500" width="11.42578125" style="415" bestFit="1" customWidth="1"/>
    <col min="10501" max="10501" width="17.85546875" style="415" bestFit="1" customWidth="1"/>
    <col min="10502" max="10502" width="9.28515625" style="415" bestFit="1" customWidth="1"/>
    <col min="10503" max="10503" width="9.28515625" style="415" customWidth="1"/>
    <col min="10504" max="10504" width="17.42578125" style="415" bestFit="1" customWidth="1"/>
    <col min="10505" max="10505" width="39.5703125" style="415" bestFit="1" customWidth="1"/>
    <col min="10506" max="10752" width="9.140625" style="415"/>
    <col min="10753" max="10753" width="0" style="415" hidden="1" customWidth="1"/>
    <col min="10754" max="10754" width="111.5703125" style="415" customWidth="1"/>
    <col min="10755" max="10755" width="15.85546875" style="415" customWidth="1"/>
    <col min="10756" max="10756" width="11.42578125" style="415" bestFit="1" customWidth="1"/>
    <col min="10757" max="10757" width="17.85546875" style="415" bestFit="1" customWidth="1"/>
    <col min="10758" max="10758" width="9.28515625" style="415" bestFit="1" customWidth="1"/>
    <col min="10759" max="10759" width="9.28515625" style="415" customWidth="1"/>
    <col min="10760" max="10760" width="17.42578125" style="415" bestFit="1" customWidth="1"/>
    <col min="10761" max="10761" width="39.5703125" style="415" bestFit="1" customWidth="1"/>
    <col min="10762" max="11008" width="9.140625" style="415"/>
    <col min="11009" max="11009" width="0" style="415" hidden="1" customWidth="1"/>
    <col min="11010" max="11010" width="111.5703125" style="415" customWidth="1"/>
    <col min="11011" max="11011" width="15.85546875" style="415" customWidth="1"/>
    <col min="11012" max="11012" width="11.42578125" style="415" bestFit="1" customWidth="1"/>
    <col min="11013" max="11013" width="17.85546875" style="415" bestFit="1" customWidth="1"/>
    <col min="11014" max="11014" width="9.28515625" style="415" bestFit="1" customWidth="1"/>
    <col min="11015" max="11015" width="9.28515625" style="415" customWidth="1"/>
    <col min="11016" max="11016" width="17.42578125" style="415" bestFit="1" customWidth="1"/>
    <col min="11017" max="11017" width="39.5703125" style="415" bestFit="1" customWidth="1"/>
    <col min="11018" max="11264" width="9.140625" style="415"/>
    <col min="11265" max="11265" width="0" style="415" hidden="1" customWidth="1"/>
    <col min="11266" max="11266" width="111.5703125" style="415" customWidth="1"/>
    <col min="11267" max="11267" width="15.85546875" style="415" customWidth="1"/>
    <col min="11268" max="11268" width="11.42578125" style="415" bestFit="1" customWidth="1"/>
    <col min="11269" max="11269" width="17.85546875" style="415" bestFit="1" customWidth="1"/>
    <col min="11270" max="11270" width="9.28515625" style="415" bestFit="1" customWidth="1"/>
    <col min="11271" max="11271" width="9.28515625" style="415" customWidth="1"/>
    <col min="11272" max="11272" width="17.42578125" style="415" bestFit="1" customWidth="1"/>
    <col min="11273" max="11273" width="39.5703125" style="415" bestFit="1" customWidth="1"/>
    <col min="11274" max="11520" width="9.140625" style="415"/>
    <col min="11521" max="11521" width="0" style="415" hidden="1" customWidth="1"/>
    <col min="11522" max="11522" width="111.5703125" style="415" customWidth="1"/>
    <col min="11523" max="11523" width="15.85546875" style="415" customWidth="1"/>
    <col min="11524" max="11524" width="11.42578125" style="415" bestFit="1" customWidth="1"/>
    <col min="11525" max="11525" width="17.85546875" style="415" bestFit="1" customWidth="1"/>
    <col min="11526" max="11526" width="9.28515625" style="415" bestFit="1" customWidth="1"/>
    <col min="11527" max="11527" width="9.28515625" style="415" customWidth="1"/>
    <col min="11528" max="11528" width="17.42578125" style="415" bestFit="1" customWidth="1"/>
    <col min="11529" max="11529" width="39.5703125" style="415" bestFit="1" customWidth="1"/>
    <col min="11530" max="11776" width="9.140625" style="415"/>
    <col min="11777" max="11777" width="0" style="415" hidden="1" customWidth="1"/>
    <col min="11778" max="11778" width="111.5703125" style="415" customWidth="1"/>
    <col min="11779" max="11779" width="15.85546875" style="415" customWidth="1"/>
    <col min="11780" max="11780" width="11.42578125" style="415" bestFit="1" customWidth="1"/>
    <col min="11781" max="11781" width="17.85546875" style="415" bestFit="1" customWidth="1"/>
    <col min="11782" max="11782" width="9.28515625" style="415" bestFit="1" customWidth="1"/>
    <col min="11783" max="11783" width="9.28515625" style="415" customWidth="1"/>
    <col min="11784" max="11784" width="17.42578125" style="415" bestFit="1" customWidth="1"/>
    <col min="11785" max="11785" width="39.5703125" style="415" bestFit="1" customWidth="1"/>
    <col min="11786" max="12032" width="9.140625" style="415"/>
    <col min="12033" max="12033" width="0" style="415" hidden="1" customWidth="1"/>
    <col min="12034" max="12034" width="111.5703125" style="415" customWidth="1"/>
    <col min="12035" max="12035" width="15.85546875" style="415" customWidth="1"/>
    <col min="12036" max="12036" width="11.42578125" style="415" bestFit="1" customWidth="1"/>
    <col min="12037" max="12037" width="17.85546875" style="415" bestFit="1" customWidth="1"/>
    <col min="12038" max="12038" width="9.28515625" style="415" bestFit="1" customWidth="1"/>
    <col min="12039" max="12039" width="9.28515625" style="415" customWidth="1"/>
    <col min="12040" max="12040" width="17.42578125" style="415" bestFit="1" customWidth="1"/>
    <col min="12041" max="12041" width="39.5703125" style="415" bestFit="1" customWidth="1"/>
    <col min="12042" max="12288" width="9.140625" style="415"/>
    <col min="12289" max="12289" width="0" style="415" hidden="1" customWidth="1"/>
    <col min="12290" max="12290" width="111.5703125" style="415" customWidth="1"/>
    <col min="12291" max="12291" width="15.85546875" style="415" customWidth="1"/>
    <col min="12292" max="12292" width="11.42578125" style="415" bestFit="1" customWidth="1"/>
    <col min="12293" max="12293" width="17.85546875" style="415" bestFit="1" customWidth="1"/>
    <col min="12294" max="12294" width="9.28515625" style="415" bestFit="1" customWidth="1"/>
    <col min="12295" max="12295" width="9.28515625" style="415" customWidth="1"/>
    <col min="12296" max="12296" width="17.42578125" style="415" bestFit="1" customWidth="1"/>
    <col min="12297" max="12297" width="39.5703125" style="415" bestFit="1" customWidth="1"/>
    <col min="12298" max="12544" width="9.140625" style="415"/>
    <col min="12545" max="12545" width="0" style="415" hidden="1" customWidth="1"/>
    <col min="12546" max="12546" width="111.5703125" style="415" customWidth="1"/>
    <col min="12547" max="12547" width="15.85546875" style="415" customWidth="1"/>
    <col min="12548" max="12548" width="11.42578125" style="415" bestFit="1" customWidth="1"/>
    <col min="12549" max="12549" width="17.85546875" style="415" bestFit="1" customWidth="1"/>
    <col min="12550" max="12550" width="9.28515625" style="415" bestFit="1" customWidth="1"/>
    <col min="12551" max="12551" width="9.28515625" style="415" customWidth="1"/>
    <col min="12552" max="12552" width="17.42578125" style="415" bestFit="1" customWidth="1"/>
    <col min="12553" max="12553" width="39.5703125" style="415" bestFit="1" customWidth="1"/>
    <col min="12554" max="12800" width="9.140625" style="415"/>
    <col min="12801" max="12801" width="0" style="415" hidden="1" customWidth="1"/>
    <col min="12802" max="12802" width="111.5703125" style="415" customWidth="1"/>
    <col min="12803" max="12803" width="15.85546875" style="415" customWidth="1"/>
    <col min="12804" max="12804" width="11.42578125" style="415" bestFit="1" customWidth="1"/>
    <col min="12805" max="12805" width="17.85546875" style="415" bestFit="1" customWidth="1"/>
    <col min="12806" max="12806" width="9.28515625" style="415" bestFit="1" customWidth="1"/>
    <col min="12807" max="12807" width="9.28515625" style="415" customWidth="1"/>
    <col min="12808" max="12808" width="17.42578125" style="415" bestFit="1" customWidth="1"/>
    <col min="12809" max="12809" width="39.5703125" style="415" bestFit="1" customWidth="1"/>
    <col min="12810" max="13056" width="9.140625" style="415"/>
    <col min="13057" max="13057" width="0" style="415" hidden="1" customWidth="1"/>
    <col min="13058" max="13058" width="111.5703125" style="415" customWidth="1"/>
    <col min="13059" max="13059" width="15.85546875" style="415" customWidth="1"/>
    <col min="13060" max="13060" width="11.42578125" style="415" bestFit="1" customWidth="1"/>
    <col min="13061" max="13061" width="17.85546875" style="415" bestFit="1" customWidth="1"/>
    <col min="13062" max="13062" width="9.28515625" style="415" bestFit="1" customWidth="1"/>
    <col min="13063" max="13063" width="9.28515625" style="415" customWidth="1"/>
    <col min="13064" max="13064" width="17.42578125" style="415" bestFit="1" customWidth="1"/>
    <col min="13065" max="13065" width="39.5703125" style="415" bestFit="1" customWidth="1"/>
    <col min="13066" max="13312" width="9.140625" style="415"/>
    <col min="13313" max="13313" width="0" style="415" hidden="1" customWidth="1"/>
    <col min="13314" max="13314" width="111.5703125" style="415" customWidth="1"/>
    <col min="13315" max="13315" width="15.85546875" style="415" customWidth="1"/>
    <col min="13316" max="13316" width="11.42578125" style="415" bestFit="1" customWidth="1"/>
    <col min="13317" max="13317" width="17.85546875" style="415" bestFit="1" customWidth="1"/>
    <col min="13318" max="13318" width="9.28515625" style="415" bestFit="1" customWidth="1"/>
    <col min="13319" max="13319" width="9.28515625" style="415" customWidth="1"/>
    <col min="13320" max="13320" width="17.42578125" style="415" bestFit="1" customWidth="1"/>
    <col min="13321" max="13321" width="39.5703125" style="415" bestFit="1" customWidth="1"/>
    <col min="13322" max="13568" width="9.140625" style="415"/>
    <col min="13569" max="13569" width="0" style="415" hidden="1" customWidth="1"/>
    <col min="13570" max="13570" width="111.5703125" style="415" customWidth="1"/>
    <col min="13571" max="13571" width="15.85546875" style="415" customWidth="1"/>
    <col min="13572" max="13572" width="11.42578125" style="415" bestFit="1" customWidth="1"/>
    <col min="13573" max="13573" width="17.85546875" style="415" bestFit="1" customWidth="1"/>
    <col min="13574" max="13574" width="9.28515625" style="415" bestFit="1" customWidth="1"/>
    <col min="13575" max="13575" width="9.28515625" style="415" customWidth="1"/>
    <col min="13576" max="13576" width="17.42578125" style="415" bestFit="1" customWidth="1"/>
    <col min="13577" max="13577" width="39.5703125" style="415" bestFit="1" customWidth="1"/>
    <col min="13578" max="13824" width="9.140625" style="415"/>
    <col min="13825" max="13825" width="0" style="415" hidden="1" customWidth="1"/>
    <col min="13826" max="13826" width="111.5703125" style="415" customWidth="1"/>
    <col min="13827" max="13827" width="15.85546875" style="415" customWidth="1"/>
    <col min="13828" max="13828" width="11.42578125" style="415" bestFit="1" customWidth="1"/>
    <col min="13829" max="13829" width="17.85546875" style="415" bestFit="1" customWidth="1"/>
    <col min="13830" max="13830" width="9.28515625" style="415" bestFit="1" customWidth="1"/>
    <col min="13831" max="13831" width="9.28515625" style="415" customWidth="1"/>
    <col min="13832" max="13832" width="17.42578125" style="415" bestFit="1" customWidth="1"/>
    <col min="13833" max="13833" width="39.5703125" style="415" bestFit="1" customWidth="1"/>
    <col min="13834" max="14080" width="9.140625" style="415"/>
    <col min="14081" max="14081" width="0" style="415" hidden="1" customWidth="1"/>
    <col min="14082" max="14082" width="111.5703125" style="415" customWidth="1"/>
    <col min="14083" max="14083" width="15.85546875" style="415" customWidth="1"/>
    <col min="14084" max="14084" width="11.42578125" style="415" bestFit="1" customWidth="1"/>
    <col min="14085" max="14085" width="17.85546875" style="415" bestFit="1" customWidth="1"/>
    <col min="14086" max="14086" width="9.28515625" style="415" bestFit="1" customWidth="1"/>
    <col min="14087" max="14087" width="9.28515625" style="415" customWidth="1"/>
    <col min="14088" max="14088" width="17.42578125" style="415" bestFit="1" customWidth="1"/>
    <col min="14089" max="14089" width="39.5703125" style="415" bestFit="1" customWidth="1"/>
    <col min="14090" max="14336" width="9.140625" style="415"/>
    <col min="14337" max="14337" width="0" style="415" hidden="1" customWidth="1"/>
    <col min="14338" max="14338" width="111.5703125" style="415" customWidth="1"/>
    <col min="14339" max="14339" width="15.85546875" style="415" customWidth="1"/>
    <col min="14340" max="14340" width="11.42578125" style="415" bestFit="1" customWidth="1"/>
    <col min="14341" max="14341" width="17.85546875" style="415" bestFit="1" customWidth="1"/>
    <col min="14342" max="14342" width="9.28515625" style="415" bestFit="1" customWidth="1"/>
    <col min="14343" max="14343" width="9.28515625" style="415" customWidth="1"/>
    <col min="14344" max="14344" width="17.42578125" style="415" bestFit="1" customWidth="1"/>
    <col min="14345" max="14345" width="39.5703125" style="415" bestFit="1" customWidth="1"/>
    <col min="14346" max="14592" width="9.140625" style="415"/>
    <col min="14593" max="14593" width="0" style="415" hidden="1" customWidth="1"/>
    <col min="14594" max="14594" width="111.5703125" style="415" customWidth="1"/>
    <col min="14595" max="14595" width="15.85546875" style="415" customWidth="1"/>
    <col min="14596" max="14596" width="11.42578125" style="415" bestFit="1" customWidth="1"/>
    <col min="14597" max="14597" width="17.85546875" style="415" bestFit="1" customWidth="1"/>
    <col min="14598" max="14598" width="9.28515625" style="415" bestFit="1" customWidth="1"/>
    <col min="14599" max="14599" width="9.28515625" style="415" customWidth="1"/>
    <col min="14600" max="14600" width="17.42578125" style="415" bestFit="1" customWidth="1"/>
    <col min="14601" max="14601" width="39.5703125" style="415" bestFit="1" customWidth="1"/>
    <col min="14602" max="14848" width="9.140625" style="415"/>
    <col min="14849" max="14849" width="0" style="415" hidden="1" customWidth="1"/>
    <col min="14850" max="14850" width="111.5703125" style="415" customWidth="1"/>
    <col min="14851" max="14851" width="15.85546875" style="415" customWidth="1"/>
    <col min="14852" max="14852" width="11.42578125" style="415" bestFit="1" customWidth="1"/>
    <col min="14853" max="14853" width="17.85546875" style="415" bestFit="1" customWidth="1"/>
    <col min="14854" max="14854" width="9.28515625" style="415" bestFit="1" customWidth="1"/>
    <col min="14855" max="14855" width="9.28515625" style="415" customWidth="1"/>
    <col min="14856" max="14856" width="17.42578125" style="415" bestFit="1" customWidth="1"/>
    <col min="14857" max="14857" width="39.5703125" style="415" bestFit="1" customWidth="1"/>
    <col min="14858" max="15104" width="9.140625" style="415"/>
    <col min="15105" max="15105" width="0" style="415" hidden="1" customWidth="1"/>
    <col min="15106" max="15106" width="111.5703125" style="415" customWidth="1"/>
    <col min="15107" max="15107" width="15.85546875" style="415" customWidth="1"/>
    <col min="15108" max="15108" width="11.42578125" style="415" bestFit="1" customWidth="1"/>
    <col min="15109" max="15109" width="17.85546875" style="415" bestFit="1" customWidth="1"/>
    <col min="15110" max="15110" width="9.28515625" style="415" bestFit="1" customWidth="1"/>
    <col min="15111" max="15111" width="9.28515625" style="415" customWidth="1"/>
    <col min="15112" max="15112" width="17.42578125" style="415" bestFit="1" customWidth="1"/>
    <col min="15113" max="15113" width="39.5703125" style="415" bestFit="1" customWidth="1"/>
    <col min="15114" max="15360" width="9.140625" style="415"/>
    <col min="15361" max="15361" width="0" style="415" hidden="1" customWidth="1"/>
    <col min="15362" max="15362" width="111.5703125" style="415" customWidth="1"/>
    <col min="15363" max="15363" width="15.85546875" style="415" customWidth="1"/>
    <col min="15364" max="15364" width="11.42578125" style="415" bestFit="1" customWidth="1"/>
    <col min="15365" max="15365" width="17.85546875" style="415" bestFit="1" customWidth="1"/>
    <col min="15366" max="15366" width="9.28515625" style="415" bestFit="1" customWidth="1"/>
    <col min="15367" max="15367" width="9.28515625" style="415" customWidth="1"/>
    <col min="15368" max="15368" width="17.42578125" style="415" bestFit="1" customWidth="1"/>
    <col min="15369" max="15369" width="39.5703125" style="415" bestFit="1" customWidth="1"/>
    <col min="15370" max="15616" width="9.140625" style="415"/>
    <col min="15617" max="15617" width="0" style="415" hidden="1" customWidth="1"/>
    <col min="15618" max="15618" width="111.5703125" style="415" customWidth="1"/>
    <col min="15619" max="15619" width="15.85546875" style="415" customWidth="1"/>
    <col min="15620" max="15620" width="11.42578125" style="415" bestFit="1" customWidth="1"/>
    <col min="15621" max="15621" width="17.85546875" style="415" bestFit="1" customWidth="1"/>
    <col min="15622" max="15622" width="9.28515625" style="415" bestFit="1" customWidth="1"/>
    <col min="15623" max="15623" width="9.28515625" style="415" customWidth="1"/>
    <col min="15624" max="15624" width="17.42578125" style="415" bestFit="1" customWidth="1"/>
    <col min="15625" max="15625" width="39.5703125" style="415" bestFit="1" customWidth="1"/>
    <col min="15626" max="15872" width="9.140625" style="415"/>
    <col min="15873" max="15873" width="0" style="415" hidden="1" customWidth="1"/>
    <col min="15874" max="15874" width="111.5703125" style="415" customWidth="1"/>
    <col min="15875" max="15875" width="15.85546875" style="415" customWidth="1"/>
    <col min="15876" max="15876" width="11.42578125" style="415" bestFit="1" customWidth="1"/>
    <col min="15877" max="15877" width="17.85546875" style="415" bestFit="1" customWidth="1"/>
    <col min="15878" max="15878" width="9.28515625" style="415" bestFit="1" customWidth="1"/>
    <col min="15879" max="15879" width="9.28515625" style="415" customWidth="1"/>
    <col min="15880" max="15880" width="17.42578125" style="415" bestFit="1" customWidth="1"/>
    <col min="15881" max="15881" width="39.5703125" style="415" bestFit="1" customWidth="1"/>
    <col min="15882" max="16128" width="9.140625" style="415"/>
    <col min="16129" max="16129" width="0" style="415" hidden="1" customWidth="1"/>
    <col min="16130" max="16130" width="111.5703125" style="415" customWidth="1"/>
    <col min="16131" max="16131" width="15.85546875" style="415" customWidth="1"/>
    <col min="16132" max="16132" width="11.42578125" style="415" bestFit="1" customWidth="1"/>
    <col min="16133" max="16133" width="17.85546875" style="415" bestFit="1" customWidth="1"/>
    <col min="16134" max="16134" width="9.28515625" style="415" bestFit="1" customWidth="1"/>
    <col min="16135" max="16135" width="9.28515625" style="415" customWidth="1"/>
    <col min="16136" max="16136" width="17.42578125" style="415" bestFit="1" customWidth="1"/>
    <col min="16137" max="16137" width="39.5703125" style="415" bestFit="1" customWidth="1"/>
    <col min="16138" max="16384" width="9.140625" style="415"/>
  </cols>
  <sheetData>
    <row r="1" spans="2:26" customFormat="1" x14ac:dyDescent="0.25">
      <c r="B1" s="297" t="s">
        <v>2</v>
      </c>
      <c r="C1" s="298"/>
      <c r="D1" s="321"/>
      <c r="E1" s="300"/>
      <c r="F1" s="301"/>
      <c r="G1" s="301"/>
      <c r="H1" s="302"/>
      <c r="I1" s="303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</row>
    <row r="2" spans="2:26" customFormat="1" x14ac:dyDescent="0.25">
      <c r="B2" s="306" t="s">
        <v>816</v>
      </c>
      <c r="C2" s="416"/>
      <c r="D2" s="417"/>
      <c r="E2" s="416"/>
      <c r="F2" s="418"/>
      <c r="G2" s="418"/>
      <c r="H2" s="323"/>
      <c r="I2" s="303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</row>
    <row r="3" spans="2:26" customFormat="1" x14ac:dyDescent="0.25">
      <c r="B3" s="125" t="s">
        <v>4</v>
      </c>
      <c r="C3" s="419"/>
      <c r="D3" s="420"/>
      <c r="E3" s="419"/>
      <c r="F3" s="421"/>
      <c r="G3" s="421"/>
      <c r="H3" s="310"/>
      <c r="I3" s="303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</row>
    <row r="4" spans="2:26" customFormat="1" x14ac:dyDescent="0.25">
      <c r="B4" s="306"/>
      <c r="C4" s="419"/>
      <c r="D4" s="420"/>
      <c r="E4" s="419"/>
      <c r="F4" s="421"/>
      <c r="G4" s="421"/>
      <c r="H4" s="310"/>
      <c r="I4" s="303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</row>
    <row r="5" spans="2:26" customFormat="1" ht="45" x14ac:dyDescent="0.25">
      <c r="B5" s="325" t="s">
        <v>5</v>
      </c>
      <c r="C5" s="144" t="s">
        <v>6</v>
      </c>
      <c r="D5" s="326" t="s">
        <v>7</v>
      </c>
      <c r="E5" s="422" t="s">
        <v>8</v>
      </c>
      <c r="F5" s="327" t="s">
        <v>9</v>
      </c>
      <c r="G5" s="328" t="s">
        <v>10</v>
      </c>
      <c r="H5" s="329" t="s">
        <v>11</v>
      </c>
      <c r="I5" s="30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</row>
    <row r="6" spans="2:26" customFormat="1" x14ac:dyDescent="0.25">
      <c r="B6" s="330" t="s">
        <v>12</v>
      </c>
      <c r="C6" s="280"/>
      <c r="D6" s="331"/>
      <c r="E6" s="423"/>
      <c r="F6" s="424"/>
      <c r="G6" s="425"/>
      <c r="H6" s="426"/>
      <c r="I6" s="303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</row>
    <row r="7" spans="2:26" customFormat="1" x14ac:dyDescent="0.25">
      <c r="B7" s="330" t="s">
        <v>13</v>
      </c>
      <c r="C7" s="280"/>
      <c r="D7" s="331"/>
      <c r="E7" s="423"/>
      <c r="F7" s="424"/>
      <c r="G7" s="425"/>
      <c r="H7" s="426"/>
      <c r="I7" s="303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</row>
    <row r="8" spans="2:26" customFormat="1" x14ac:dyDescent="0.25">
      <c r="B8" s="330" t="s">
        <v>14</v>
      </c>
      <c r="C8" s="280"/>
      <c r="D8" s="331"/>
      <c r="E8" s="423"/>
      <c r="F8" s="424"/>
      <c r="G8" s="425"/>
      <c r="H8" s="426"/>
      <c r="I8" s="303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</row>
    <row r="9" spans="2:26" customFormat="1" x14ac:dyDescent="0.25">
      <c r="B9" s="332" t="s">
        <v>404</v>
      </c>
      <c r="C9" s="333" t="s">
        <v>405</v>
      </c>
      <c r="D9" s="334">
        <v>21</v>
      </c>
      <c r="E9" s="427">
        <v>392.44</v>
      </c>
      <c r="F9" s="428">
        <v>9.34</v>
      </c>
      <c r="G9" s="429">
        <v>4.2398999999999996</v>
      </c>
      <c r="H9" s="430" t="s">
        <v>406</v>
      </c>
      <c r="I9" s="303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</row>
    <row r="10" spans="2:26" customFormat="1" x14ac:dyDescent="0.25">
      <c r="B10" s="332" t="s">
        <v>817</v>
      </c>
      <c r="C10" s="333" t="s">
        <v>32</v>
      </c>
      <c r="D10" s="334">
        <v>30</v>
      </c>
      <c r="E10" s="427">
        <v>324.99</v>
      </c>
      <c r="F10" s="428">
        <v>7.74</v>
      </c>
      <c r="G10" s="429">
        <v>6.3544999999999989</v>
      </c>
      <c r="H10" s="430" t="s">
        <v>818</v>
      </c>
      <c r="I10" s="303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</row>
    <row r="11" spans="2:26" customFormat="1" x14ac:dyDescent="0.25">
      <c r="B11" s="332" t="s">
        <v>808</v>
      </c>
      <c r="C11" s="333" t="s">
        <v>16</v>
      </c>
      <c r="D11" s="334">
        <v>30</v>
      </c>
      <c r="E11" s="427">
        <v>323.63</v>
      </c>
      <c r="F11" s="428">
        <v>7.7</v>
      </c>
      <c r="G11" s="429">
        <v>3.7113</v>
      </c>
      <c r="H11" s="430" t="s">
        <v>809</v>
      </c>
      <c r="I11" s="30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</row>
    <row r="12" spans="2:26" customFormat="1" x14ac:dyDescent="0.25">
      <c r="B12" s="332" t="s">
        <v>303</v>
      </c>
      <c r="C12" s="333" t="s">
        <v>32</v>
      </c>
      <c r="D12" s="334">
        <v>30</v>
      </c>
      <c r="E12" s="427">
        <v>323.51</v>
      </c>
      <c r="F12" s="428">
        <v>7.7</v>
      </c>
      <c r="G12" s="429">
        <v>3.82</v>
      </c>
      <c r="H12" s="430" t="s">
        <v>304</v>
      </c>
      <c r="I12" s="303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</row>
    <row r="13" spans="2:26" customFormat="1" x14ac:dyDescent="0.25">
      <c r="B13" s="332" t="s">
        <v>301</v>
      </c>
      <c r="C13" s="333" t="s">
        <v>16</v>
      </c>
      <c r="D13" s="334">
        <v>30</v>
      </c>
      <c r="E13" s="427">
        <v>323.18</v>
      </c>
      <c r="F13" s="428">
        <v>7.69</v>
      </c>
      <c r="G13" s="429">
        <v>3.8289999999999997</v>
      </c>
      <c r="H13" s="430" t="s">
        <v>302</v>
      </c>
      <c r="I13" s="303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</row>
    <row r="14" spans="2:26" customFormat="1" x14ac:dyDescent="0.25">
      <c r="B14" s="431" t="s">
        <v>92</v>
      </c>
      <c r="C14" s="333"/>
      <c r="D14" s="336"/>
      <c r="E14" s="432">
        <f>SUM(E9:E13)</f>
        <v>1687.75</v>
      </c>
      <c r="F14" s="432">
        <f>SUM(F6:F13)</f>
        <v>40.169999999999995</v>
      </c>
      <c r="G14" s="433"/>
      <c r="H14" s="430"/>
      <c r="I14" s="303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</row>
    <row r="15" spans="2:26" customFormat="1" x14ac:dyDescent="0.25">
      <c r="B15" s="330" t="s">
        <v>819</v>
      </c>
      <c r="C15" s="333"/>
      <c r="D15" s="336"/>
      <c r="E15" s="433"/>
      <c r="F15" s="433"/>
      <c r="G15" s="433"/>
      <c r="H15" s="430"/>
      <c r="I15" s="303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</row>
    <row r="16" spans="2:26" customFormat="1" x14ac:dyDescent="0.25">
      <c r="B16" s="434" t="s">
        <v>820</v>
      </c>
      <c r="C16" s="333" t="s">
        <v>16</v>
      </c>
      <c r="D16" s="336">
        <v>30</v>
      </c>
      <c r="E16" s="435">
        <v>304.33</v>
      </c>
      <c r="F16" s="428">
        <v>7.25</v>
      </c>
      <c r="G16" s="429">
        <v>4.7012999999999998</v>
      </c>
      <c r="H16" s="430" t="s">
        <v>821</v>
      </c>
      <c r="I16" s="303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</row>
    <row r="17" spans="2:26" customFormat="1" x14ac:dyDescent="0.25">
      <c r="B17" s="436" t="s">
        <v>92</v>
      </c>
      <c r="C17" s="437"/>
      <c r="D17" s="438"/>
      <c r="E17" s="439">
        <f>SUM(E16:E16)</f>
        <v>304.33</v>
      </c>
      <c r="F17" s="439">
        <f>SUM(F16:F16)</f>
        <v>7.25</v>
      </c>
      <c r="G17" s="440"/>
      <c r="H17" s="430"/>
      <c r="I17" s="303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</row>
    <row r="18" spans="2:26" customFormat="1" x14ac:dyDescent="0.25">
      <c r="B18" s="330" t="s">
        <v>515</v>
      </c>
      <c r="C18" s="280"/>
      <c r="D18" s="331"/>
      <c r="E18" s="423"/>
      <c r="F18" s="424"/>
      <c r="G18" s="425"/>
      <c r="H18" s="426"/>
      <c r="I18" s="303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</row>
    <row r="19" spans="2:26" customFormat="1" x14ac:dyDescent="0.25">
      <c r="B19" s="330" t="s">
        <v>814</v>
      </c>
      <c r="C19" s="134"/>
      <c r="D19" s="354"/>
      <c r="E19" s="359">
        <v>2196.2600000000002</v>
      </c>
      <c r="F19" s="441">
        <v>52.29</v>
      </c>
      <c r="G19" s="429"/>
      <c r="H19" s="361"/>
      <c r="I19" s="371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</row>
    <row r="20" spans="2:26" customFormat="1" x14ac:dyDescent="0.25">
      <c r="B20" s="330" t="s">
        <v>113</v>
      </c>
      <c r="C20" s="134"/>
      <c r="D20" s="354"/>
      <c r="E20" s="359">
        <v>12.02</v>
      </c>
      <c r="F20" s="441">
        <v>0.28999999999999998</v>
      </c>
      <c r="G20" s="429"/>
      <c r="H20" s="361"/>
      <c r="I20" s="352"/>
      <c r="J20" s="415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  <c r="W20" s="415"/>
      <c r="X20" s="415"/>
      <c r="Y20" s="415"/>
      <c r="Z20" s="415"/>
    </row>
    <row r="21" spans="2:26" customFormat="1" x14ac:dyDescent="0.25">
      <c r="B21" s="362" t="s">
        <v>114</v>
      </c>
      <c r="C21" s="363"/>
      <c r="D21" s="364"/>
      <c r="E21" s="343">
        <f>+E19+E20+E14+E17</f>
        <v>4200.3600000000006</v>
      </c>
      <c r="F21" s="365">
        <f>+F19+F20+F14+F17</f>
        <v>100</v>
      </c>
      <c r="G21" s="366"/>
      <c r="H21" s="367"/>
      <c r="I21" s="303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</row>
    <row r="22" spans="2:26" customFormat="1" x14ac:dyDescent="0.25">
      <c r="B22" s="332" t="s">
        <v>213</v>
      </c>
      <c r="C22" s="442"/>
      <c r="D22" s="443"/>
      <c r="E22" s="368"/>
      <c r="F22" s="444"/>
      <c r="G22" s="444"/>
      <c r="H22" s="370"/>
      <c r="I22" s="303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</row>
    <row r="23" spans="2:26" customFormat="1" x14ac:dyDescent="0.25">
      <c r="B23" s="445" t="s">
        <v>116</v>
      </c>
      <c r="C23" s="446"/>
      <c r="D23" s="446"/>
      <c r="E23" s="446"/>
      <c r="F23" s="446"/>
      <c r="G23" s="446"/>
      <c r="H23" s="447"/>
      <c r="I23" s="371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</row>
    <row r="24" spans="2:26" customFormat="1" x14ac:dyDescent="0.25">
      <c r="B24" s="448" t="s">
        <v>117</v>
      </c>
      <c r="C24" s="449"/>
      <c r="D24" s="449"/>
      <c r="E24" s="449"/>
      <c r="F24" s="449"/>
      <c r="G24" s="449"/>
      <c r="H24" s="450"/>
      <c r="I24" s="371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</row>
    <row r="25" spans="2:26" customFormat="1" x14ac:dyDescent="0.25">
      <c r="B25" s="445" t="s">
        <v>118</v>
      </c>
      <c r="C25" s="446"/>
      <c r="D25" s="446"/>
      <c r="E25" s="446"/>
      <c r="F25" s="446"/>
      <c r="G25" s="446"/>
      <c r="H25" s="447"/>
      <c r="I25" s="451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</row>
  </sheetData>
  <mergeCells count="2">
    <mergeCell ref="B23:H23"/>
    <mergeCell ref="B25:H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view="pageBreakPreview" topLeftCell="C6" zoomScaleNormal="100" zoomScaleSheetLayoutView="100" workbookViewId="0">
      <selection activeCell="C50" sqref="C50"/>
    </sheetView>
  </sheetViews>
  <sheetFormatPr defaultRowHeight="15" x14ac:dyDescent="0.25"/>
  <cols>
    <col min="1" max="1" width="9.140625" style="2" hidden="1" customWidth="1"/>
    <col min="2" max="2" width="60.85546875" style="3" customWidth="1"/>
    <col min="3" max="3" width="27" style="3" customWidth="1"/>
    <col min="4" max="4" width="16.28515625" style="3" customWidth="1"/>
    <col min="5" max="7" width="15.42578125" style="3" customWidth="1"/>
    <col min="8" max="8" width="16.28515625" style="92" customWidth="1"/>
    <col min="9" max="9" width="15.140625" style="1" bestFit="1" customWidth="1"/>
    <col min="10" max="10" width="30.28515625" style="2" bestFit="1" customWidth="1"/>
    <col min="11" max="13" width="9.140625" style="2" customWidth="1"/>
    <col min="14" max="256" width="9.140625" style="2"/>
    <col min="257" max="257" width="0" style="2" hidden="1" customWidth="1"/>
    <col min="258" max="258" width="60.85546875" style="2" customWidth="1"/>
    <col min="259" max="259" width="27" style="2" customWidth="1"/>
    <col min="260" max="260" width="16.28515625" style="2" customWidth="1"/>
    <col min="261" max="263" width="15.42578125" style="2" customWidth="1"/>
    <col min="264" max="264" width="16.28515625" style="2" customWidth="1"/>
    <col min="265" max="265" width="15.140625" style="2" bestFit="1" customWidth="1"/>
    <col min="266" max="266" width="30.28515625" style="2" bestFit="1" customWidth="1"/>
    <col min="267" max="512" width="9.140625" style="2"/>
    <col min="513" max="513" width="0" style="2" hidden="1" customWidth="1"/>
    <col min="514" max="514" width="60.85546875" style="2" customWidth="1"/>
    <col min="515" max="515" width="27" style="2" customWidth="1"/>
    <col min="516" max="516" width="16.28515625" style="2" customWidth="1"/>
    <col min="517" max="519" width="15.42578125" style="2" customWidth="1"/>
    <col min="520" max="520" width="16.28515625" style="2" customWidth="1"/>
    <col min="521" max="521" width="15.140625" style="2" bestFit="1" customWidth="1"/>
    <col min="522" max="522" width="30.28515625" style="2" bestFit="1" customWidth="1"/>
    <col min="523" max="768" width="9.140625" style="2"/>
    <col min="769" max="769" width="0" style="2" hidden="1" customWidth="1"/>
    <col min="770" max="770" width="60.85546875" style="2" customWidth="1"/>
    <col min="771" max="771" width="27" style="2" customWidth="1"/>
    <col min="772" max="772" width="16.28515625" style="2" customWidth="1"/>
    <col min="773" max="775" width="15.42578125" style="2" customWidth="1"/>
    <col min="776" max="776" width="16.28515625" style="2" customWidth="1"/>
    <col min="777" max="777" width="15.140625" style="2" bestFit="1" customWidth="1"/>
    <col min="778" max="778" width="30.28515625" style="2" bestFit="1" customWidth="1"/>
    <col min="779" max="1024" width="9.140625" style="2"/>
    <col min="1025" max="1025" width="0" style="2" hidden="1" customWidth="1"/>
    <col min="1026" max="1026" width="60.85546875" style="2" customWidth="1"/>
    <col min="1027" max="1027" width="27" style="2" customWidth="1"/>
    <col min="1028" max="1028" width="16.28515625" style="2" customWidth="1"/>
    <col min="1029" max="1031" width="15.42578125" style="2" customWidth="1"/>
    <col min="1032" max="1032" width="16.28515625" style="2" customWidth="1"/>
    <col min="1033" max="1033" width="15.140625" style="2" bestFit="1" customWidth="1"/>
    <col min="1034" max="1034" width="30.28515625" style="2" bestFit="1" customWidth="1"/>
    <col min="1035" max="1280" width="9.140625" style="2"/>
    <col min="1281" max="1281" width="0" style="2" hidden="1" customWidth="1"/>
    <col min="1282" max="1282" width="60.85546875" style="2" customWidth="1"/>
    <col min="1283" max="1283" width="27" style="2" customWidth="1"/>
    <col min="1284" max="1284" width="16.28515625" style="2" customWidth="1"/>
    <col min="1285" max="1287" width="15.42578125" style="2" customWidth="1"/>
    <col min="1288" max="1288" width="16.28515625" style="2" customWidth="1"/>
    <col min="1289" max="1289" width="15.140625" style="2" bestFit="1" customWidth="1"/>
    <col min="1290" max="1290" width="30.28515625" style="2" bestFit="1" customWidth="1"/>
    <col min="1291" max="1536" width="9.140625" style="2"/>
    <col min="1537" max="1537" width="0" style="2" hidden="1" customWidth="1"/>
    <col min="1538" max="1538" width="60.85546875" style="2" customWidth="1"/>
    <col min="1539" max="1539" width="27" style="2" customWidth="1"/>
    <col min="1540" max="1540" width="16.28515625" style="2" customWidth="1"/>
    <col min="1541" max="1543" width="15.42578125" style="2" customWidth="1"/>
    <col min="1544" max="1544" width="16.28515625" style="2" customWidth="1"/>
    <col min="1545" max="1545" width="15.140625" style="2" bestFit="1" customWidth="1"/>
    <col min="1546" max="1546" width="30.28515625" style="2" bestFit="1" customWidth="1"/>
    <col min="1547" max="1792" width="9.140625" style="2"/>
    <col min="1793" max="1793" width="0" style="2" hidden="1" customWidth="1"/>
    <col min="1794" max="1794" width="60.85546875" style="2" customWidth="1"/>
    <col min="1795" max="1795" width="27" style="2" customWidth="1"/>
    <col min="1796" max="1796" width="16.28515625" style="2" customWidth="1"/>
    <col min="1797" max="1799" width="15.42578125" style="2" customWidth="1"/>
    <col min="1800" max="1800" width="16.28515625" style="2" customWidth="1"/>
    <col min="1801" max="1801" width="15.140625" style="2" bestFit="1" customWidth="1"/>
    <col min="1802" max="1802" width="30.28515625" style="2" bestFit="1" customWidth="1"/>
    <col min="1803" max="2048" width="9.140625" style="2"/>
    <col min="2049" max="2049" width="0" style="2" hidden="1" customWidth="1"/>
    <col min="2050" max="2050" width="60.85546875" style="2" customWidth="1"/>
    <col min="2051" max="2051" width="27" style="2" customWidth="1"/>
    <col min="2052" max="2052" width="16.28515625" style="2" customWidth="1"/>
    <col min="2053" max="2055" width="15.42578125" style="2" customWidth="1"/>
    <col min="2056" max="2056" width="16.28515625" style="2" customWidth="1"/>
    <col min="2057" max="2057" width="15.140625" style="2" bestFit="1" customWidth="1"/>
    <col min="2058" max="2058" width="30.28515625" style="2" bestFit="1" customWidth="1"/>
    <col min="2059" max="2304" width="9.140625" style="2"/>
    <col min="2305" max="2305" width="0" style="2" hidden="1" customWidth="1"/>
    <col min="2306" max="2306" width="60.85546875" style="2" customWidth="1"/>
    <col min="2307" max="2307" width="27" style="2" customWidth="1"/>
    <col min="2308" max="2308" width="16.28515625" style="2" customWidth="1"/>
    <col min="2309" max="2311" width="15.42578125" style="2" customWidth="1"/>
    <col min="2312" max="2312" width="16.28515625" style="2" customWidth="1"/>
    <col min="2313" max="2313" width="15.140625" style="2" bestFit="1" customWidth="1"/>
    <col min="2314" max="2314" width="30.28515625" style="2" bestFit="1" customWidth="1"/>
    <col min="2315" max="2560" width="9.140625" style="2"/>
    <col min="2561" max="2561" width="0" style="2" hidden="1" customWidth="1"/>
    <col min="2562" max="2562" width="60.85546875" style="2" customWidth="1"/>
    <col min="2563" max="2563" width="27" style="2" customWidth="1"/>
    <col min="2564" max="2564" width="16.28515625" style="2" customWidth="1"/>
    <col min="2565" max="2567" width="15.42578125" style="2" customWidth="1"/>
    <col min="2568" max="2568" width="16.28515625" style="2" customWidth="1"/>
    <col min="2569" max="2569" width="15.140625" style="2" bestFit="1" customWidth="1"/>
    <col min="2570" max="2570" width="30.28515625" style="2" bestFit="1" customWidth="1"/>
    <col min="2571" max="2816" width="9.140625" style="2"/>
    <col min="2817" max="2817" width="0" style="2" hidden="1" customWidth="1"/>
    <col min="2818" max="2818" width="60.85546875" style="2" customWidth="1"/>
    <col min="2819" max="2819" width="27" style="2" customWidth="1"/>
    <col min="2820" max="2820" width="16.28515625" style="2" customWidth="1"/>
    <col min="2821" max="2823" width="15.42578125" style="2" customWidth="1"/>
    <col min="2824" max="2824" width="16.28515625" style="2" customWidth="1"/>
    <col min="2825" max="2825" width="15.140625" style="2" bestFit="1" customWidth="1"/>
    <col min="2826" max="2826" width="30.28515625" style="2" bestFit="1" customWidth="1"/>
    <col min="2827" max="3072" width="9.140625" style="2"/>
    <col min="3073" max="3073" width="0" style="2" hidden="1" customWidth="1"/>
    <col min="3074" max="3074" width="60.85546875" style="2" customWidth="1"/>
    <col min="3075" max="3075" width="27" style="2" customWidth="1"/>
    <col min="3076" max="3076" width="16.28515625" style="2" customWidth="1"/>
    <col min="3077" max="3079" width="15.42578125" style="2" customWidth="1"/>
    <col min="3080" max="3080" width="16.28515625" style="2" customWidth="1"/>
    <col min="3081" max="3081" width="15.140625" style="2" bestFit="1" customWidth="1"/>
    <col min="3082" max="3082" width="30.28515625" style="2" bestFit="1" customWidth="1"/>
    <col min="3083" max="3328" width="9.140625" style="2"/>
    <col min="3329" max="3329" width="0" style="2" hidden="1" customWidth="1"/>
    <col min="3330" max="3330" width="60.85546875" style="2" customWidth="1"/>
    <col min="3331" max="3331" width="27" style="2" customWidth="1"/>
    <col min="3332" max="3332" width="16.28515625" style="2" customWidth="1"/>
    <col min="3333" max="3335" width="15.42578125" style="2" customWidth="1"/>
    <col min="3336" max="3336" width="16.28515625" style="2" customWidth="1"/>
    <col min="3337" max="3337" width="15.140625" style="2" bestFit="1" customWidth="1"/>
    <col min="3338" max="3338" width="30.28515625" style="2" bestFit="1" customWidth="1"/>
    <col min="3339" max="3584" width="9.140625" style="2"/>
    <col min="3585" max="3585" width="0" style="2" hidden="1" customWidth="1"/>
    <col min="3586" max="3586" width="60.85546875" style="2" customWidth="1"/>
    <col min="3587" max="3587" width="27" style="2" customWidth="1"/>
    <col min="3588" max="3588" width="16.28515625" style="2" customWidth="1"/>
    <col min="3589" max="3591" width="15.42578125" style="2" customWidth="1"/>
    <col min="3592" max="3592" width="16.28515625" style="2" customWidth="1"/>
    <col min="3593" max="3593" width="15.140625" style="2" bestFit="1" customWidth="1"/>
    <col min="3594" max="3594" width="30.28515625" style="2" bestFit="1" customWidth="1"/>
    <col min="3595" max="3840" width="9.140625" style="2"/>
    <col min="3841" max="3841" width="0" style="2" hidden="1" customWidth="1"/>
    <col min="3842" max="3842" width="60.85546875" style="2" customWidth="1"/>
    <col min="3843" max="3843" width="27" style="2" customWidth="1"/>
    <col min="3844" max="3844" width="16.28515625" style="2" customWidth="1"/>
    <col min="3845" max="3847" width="15.42578125" style="2" customWidth="1"/>
    <col min="3848" max="3848" width="16.28515625" style="2" customWidth="1"/>
    <col min="3849" max="3849" width="15.140625" style="2" bestFit="1" customWidth="1"/>
    <col min="3850" max="3850" width="30.28515625" style="2" bestFit="1" customWidth="1"/>
    <col min="3851" max="4096" width="9.140625" style="2"/>
    <col min="4097" max="4097" width="0" style="2" hidden="1" customWidth="1"/>
    <col min="4098" max="4098" width="60.85546875" style="2" customWidth="1"/>
    <col min="4099" max="4099" width="27" style="2" customWidth="1"/>
    <col min="4100" max="4100" width="16.28515625" style="2" customWidth="1"/>
    <col min="4101" max="4103" width="15.42578125" style="2" customWidth="1"/>
    <col min="4104" max="4104" width="16.28515625" style="2" customWidth="1"/>
    <col min="4105" max="4105" width="15.140625" style="2" bestFit="1" customWidth="1"/>
    <col min="4106" max="4106" width="30.28515625" style="2" bestFit="1" customWidth="1"/>
    <col min="4107" max="4352" width="9.140625" style="2"/>
    <col min="4353" max="4353" width="0" style="2" hidden="1" customWidth="1"/>
    <col min="4354" max="4354" width="60.85546875" style="2" customWidth="1"/>
    <col min="4355" max="4355" width="27" style="2" customWidth="1"/>
    <col min="4356" max="4356" width="16.28515625" style="2" customWidth="1"/>
    <col min="4357" max="4359" width="15.42578125" style="2" customWidth="1"/>
    <col min="4360" max="4360" width="16.28515625" style="2" customWidth="1"/>
    <col min="4361" max="4361" width="15.140625" style="2" bestFit="1" customWidth="1"/>
    <col min="4362" max="4362" width="30.28515625" style="2" bestFit="1" customWidth="1"/>
    <col min="4363" max="4608" width="9.140625" style="2"/>
    <col min="4609" max="4609" width="0" style="2" hidden="1" customWidth="1"/>
    <col min="4610" max="4610" width="60.85546875" style="2" customWidth="1"/>
    <col min="4611" max="4611" width="27" style="2" customWidth="1"/>
    <col min="4612" max="4612" width="16.28515625" style="2" customWidth="1"/>
    <col min="4613" max="4615" width="15.42578125" style="2" customWidth="1"/>
    <col min="4616" max="4616" width="16.28515625" style="2" customWidth="1"/>
    <col min="4617" max="4617" width="15.140625" style="2" bestFit="1" customWidth="1"/>
    <col min="4618" max="4618" width="30.28515625" style="2" bestFit="1" customWidth="1"/>
    <col min="4619" max="4864" width="9.140625" style="2"/>
    <col min="4865" max="4865" width="0" style="2" hidden="1" customWidth="1"/>
    <col min="4866" max="4866" width="60.85546875" style="2" customWidth="1"/>
    <col min="4867" max="4867" width="27" style="2" customWidth="1"/>
    <col min="4868" max="4868" width="16.28515625" style="2" customWidth="1"/>
    <col min="4869" max="4871" width="15.42578125" style="2" customWidth="1"/>
    <col min="4872" max="4872" width="16.28515625" style="2" customWidth="1"/>
    <col min="4873" max="4873" width="15.140625" style="2" bestFit="1" customWidth="1"/>
    <col min="4874" max="4874" width="30.28515625" style="2" bestFit="1" customWidth="1"/>
    <col min="4875" max="5120" width="9.140625" style="2"/>
    <col min="5121" max="5121" width="0" style="2" hidden="1" customWidth="1"/>
    <col min="5122" max="5122" width="60.85546875" style="2" customWidth="1"/>
    <col min="5123" max="5123" width="27" style="2" customWidth="1"/>
    <col min="5124" max="5124" width="16.28515625" style="2" customWidth="1"/>
    <col min="5125" max="5127" width="15.42578125" style="2" customWidth="1"/>
    <col min="5128" max="5128" width="16.28515625" style="2" customWidth="1"/>
    <col min="5129" max="5129" width="15.140625" style="2" bestFit="1" customWidth="1"/>
    <col min="5130" max="5130" width="30.28515625" style="2" bestFit="1" customWidth="1"/>
    <col min="5131" max="5376" width="9.140625" style="2"/>
    <col min="5377" max="5377" width="0" style="2" hidden="1" customWidth="1"/>
    <col min="5378" max="5378" width="60.85546875" style="2" customWidth="1"/>
    <col min="5379" max="5379" width="27" style="2" customWidth="1"/>
    <col min="5380" max="5380" width="16.28515625" style="2" customWidth="1"/>
    <col min="5381" max="5383" width="15.42578125" style="2" customWidth="1"/>
    <col min="5384" max="5384" width="16.28515625" style="2" customWidth="1"/>
    <col min="5385" max="5385" width="15.140625" style="2" bestFit="1" customWidth="1"/>
    <col min="5386" max="5386" width="30.28515625" style="2" bestFit="1" customWidth="1"/>
    <col min="5387" max="5632" width="9.140625" style="2"/>
    <col min="5633" max="5633" width="0" style="2" hidden="1" customWidth="1"/>
    <col min="5634" max="5634" width="60.85546875" style="2" customWidth="1"/>
    <col min="5635" max="5635" width="27" style="2" customWidth="1"/>
    <col min="5636" max="5636" width="16.28515625" style="2" customWidth="1"/>
    <col min="5637" max="5639" width="15.42578125" style="2" customWidth="1"/>
    <col min="5640" max="5640" width="16.28515625" style="2" customWidth="1"/>
    <col min="5641" max="5641" width="15.140625" style="2" bestFit="1" customWidth="1"/>
    <col min="5642" max="5642" width="30.28515625" style="2" bestFit="1" customWidth="1"/>
    <col min="5643" max="5888" width="9.140625" style="2"/>
    <col min="5889" max="5889" width="0" style="2" hidden="1" customWidth="1"/>
    <col min="5890" max="5890" width="60.85546875" style="2" customWidth="1"/>
    <col min="5891" max="5891" width="27" style="2" customWidth="1"/>
    <col min="5892" max="5892" width="16.28515625" style="2" customWidth="1"/>
    <col min="5893" max="5895" width="15.42578125" style="2" customWidth="1"/>
    <col min="5896" max="5896" width="16.28515625" style="2" customWidth="1"/>
    <col min="5897" max="5897" width="15.140625" style="2" bestFit="1" customWidth="1"/>
    <col min="5898" max="5898" width="30.28515625" style="2" bestFit="1" customWidth="1"/>
    <col min="5899" max="6144" width="9.140625" style="2"/>
    <col min="6145" max="6145" width="0" style="2" hidden="1" customWidth="1"/>
    <col min="6146" max="6146" width="60.85546875" style="2" customWidth="1"/>
    <col min="6147" max="6147" width="27" style="2" customWidth="1"/>
    <col min="6148" max="6148" width="16.28515625" style="2" customWidth="1"/>
    <col min="6149" max="6151" width="15.42578125" style="2" customWidth="1"/>
    <col min="6152" max="6152" width="16.28515625" style="2" customWidth="1"/>
    <col min="6153" max="6153" width="15.140625" style="2" bestFit="1" customWidth="1"/>
    <col min="6154" max="6154" width="30.28515625" style="2" bestFit="1" customWidth="1"/>
    <col min="6155" max="6400" width="9.140625" style="2"/>
    <col min="6401" max="6401" width="0" style="2" hidden="1" customWidth="1"/>
    <col min="6402" max="6402" width="60.85546875" style="2" customWidth="1"/>
    <col min="6403" max="6403" width="27" style="2" customWidth="1"/>
    <col min="6404" max="6404" width="16.28515625" style="2" customWidth="1"/>
    <col min="6405" max="6407" width="15.42578125" style="2" customWidth="1"/>
    <col min="6408" max="6408" width="16.28515625" style="2" customWidth="1"/>
    <col min="6409" max="6409" width="15.140625" style="2" bestFit="1" customWidth="1"/>
    <col min="6410" max="6410" width="30.28515625" style="2" bestFit="1" customWidth="1"/>
    <col min="6411" max="6656" width="9.140625" style="2"/>
    <col min="6657" max="6657" width="0" style="2" hidden="1" customWidth="1"/>
    <col min="6658" max="6658" width="60.85546875" style="2" customWidth="1"/>
    <col min="6659" max="6659" width="27" style="2" customWidth="1"/>
    <col min="6660" max="6660" width="16.28515625" style="2" customWidth="1"/>
    <col min="6661" max="6663" width="15.42578125" style="2" customWidth="1"/>
    <col min="6664" max="6664" width="16.28515625" style="2" customWidth="1"/>
    <col min="6665" max="6665" width="15.140625" style="2" bestFit="1" customWidth="1"/>
    <col min="6666" max="6666" width="30.28515625" style="2" bestFit="1" customWidth="1"/>
    <col min="6667" max="6912" width="9.140625" style="2"/>
    <col min="6913" max="6913" width="0" style="2" hidden="1" customWidth="1"/>
    <col min="6914" max="6914" width="60.85546875" style="2" customWidth="1"/>
    <col min="6915" max="6915" width="27" style="2" customWidth="1"/>
    <col min="6916" max="6916" width="16.28515625" style="2" customWidth="1"/>
    <col min="6917" max="6919" width="15.42578125" style="2" customWidth="1"/>
    <col min="6920" max="6920" width="16.28515625" style="2" customWidth="1"/>
    <col min="6921" max="6921" width="15.140625" style="2" bestFit="1" customWidth="1"/>
    <col min="6922" max="6922" width="30.28515625" style="2" bestFit="1" customWidth="1"/>
    <col min="6923" max="7168" width="9.140625" style="2"/>
    <col min="7169" max="7169" width="0" style="2" hidden="1" customWidth="1"/>
    <col min="7170" max="7170" width="60.85546875" style="2" customWidth="1"/>
    <col min="7171" max="7171" width="27" style="2" customWidth="1"/>
    <col min="7172" max="7172" width="16.28515625" style="2" customWidth="1"/>
    <col min="7173" max="7175" width="15.42578125" style="2" customWidth="1"/>
    <col min="7176" max="7176" width="16.28515625" style="2" customWidth="1"/>
    <col min="7177" max="7177" width="15.140625" style="2" bestFit="1" customWidth="1"/>
    <col min="7178" max="7178" width="30.28515625" style="2" bestFit="1" customWidth="1"/>
    <col min="7179" max="7424" width="9.140625" style="2"/>
    <col min="7425" max="7425" width="0" style="2" hidden="1" customWidth="1"/>
    <col min="7426" max="7426" width="60.85546875" style="2" customWidth="1"/>
    <col min="7427" max="7427" width="27" style="2" customWidth="1"/>
    <col min="7428" max="7428" width="16.28515625" style="2" customWidth="1"/>
    <col min="7429" max="7431" width="15.42578125" style="2" customWidth="1"/>
    <col min="7432" max="7432" width="16.28515625" style="2" customWidth="1"/>
    <col min="7433" max="7433" width="15.140625" style="2" bestFit="1" customWidth="1"/>
    <col min="7434" max="7434" width="30.28515625" style="2" bestFit="1" customWidth="1"/>
    <col min="7435" max="7680" width="9.140625" style="2"/>
    <col min="7681" max="7681" width="0" style="2" hidden="1" customWidth="1"/>
    <col min="7682" max="7682" width="60.85546875" style="2" customWidth="1"/>
    <col min="7683" max="7683" width="27" style="2" customWidth="1"/>
    <col min="7684" max="7684" width="16.28515625" style="2" customWidth="1"/>
    <col min="7685" max="7687" width="15.42578125" style="2" customWidth="1"/>
    <col min="7688" max="7688" width="16.28515625" style="2" customWidth="1"/>
    <col min="7689" max="7689" width="15.140625" style="2" bestFit="1" customWidth="1"/>
    <col min="7690" max="7690" width="30.28515625" style="2" bestFit="1" customWidth="1"/>
    <col min="7691" max="7936" width="9.140625" style="2"/>
    <col min="7937" max="7937" width="0" style="2" hidden="1" customWidth="1"/>
    <col min="7938" max="7938" width="60.85546875" style="2" customWidth="1"/>
    <col min="7939" max="7939" width="27" style="2" customWidth="1"/>
    <col min="7940" max="7940" width="16.28515625" style="2" customWidth="1"/>
    <col min="7941" max="7943" width="15.42578125" style="2" customWidth="1"/>
    <col min="7944" max="7944" width="16.28515625" style="2" customWidth="1"/>
    <col min="7945" max="7945" width="15.140625" style="2" bestFit="1" customWidth="1"/>
    <col min="7946" max="7946" width="30.28515625" style="2" bestFit="1" customWidth="1"/>
    <col min="7947" max="8192" width="9.140625" style="2"/>
    <col min="8193" max="8193" width="0" style="2" hidden="1" customWidth="1"/>
    <col min="8194" max="8194" width="60.85546875" style="2" customWidth="1"/>
    <col min="8195" max="8195" width="27" style="2" customWidth="1"/>
    <col min="8196" max="8196" width="16.28515625" style="2" customWidth="1"/>
    <col min="8197" max="8199" width="15.42578125" style="2" customWidth="1"/>
    <col min="8200" max="8200" width="16.28515625" style="2" customWidth="1"/>
    <col min="8201" max="8201" width="15.140625" style="2" bestFit="1" customWidth="1"/>
    <col min="8202" max="8202" width="30.28515625" style="2" bestFit="1" customWidth="1"/>
    <col min="8203" max="8448" width="9.140625" style="2"/>
    <col min="8449" max="8449" width="0" style="2" hidden="1" customWidth="1"/>
    <col min="8450" max="8450" width="60.85546875" style="2" customWidth="1"/>
    <col min="8451" max="8451" width="27" style="2" customWidth="1"/>
    <col min="8452" max="8452" width="16.28515625" style="2" customWidth="1"/>
    <col min="8453" max="8455" width="15.42578125" style="2" customWidth="1"/>
    <col min="8456" max="8456" width="16.28515625" style="2" customWidth="1"/>
    <col min="8457" max="8457" width="15.140625" style="2" bestFit="1" customWidth="1"/>
    <col min="8458" max="8458" width="30.28515625" style="2" bestFit="1" customWidth="1"/>
    <col min="8459" max="8704" width="9.140625" style="2"/>
    <col min="8705" max="8705" width="0" style="2" hidden="1" customWidth="1"/>
    <col min="8706" max="8706" width="60.85546875" style="2" customWidth="1"/>
    <col min="8707" max="8707" width="27" style="2" customWidth="1"/>
    <col min="8708" max="8708" width="16.28515625" style="2" customWidth="1"/>
    <col min="8709" max="8711" width="15.42578125" style="2" customWidth="1"/>
    <col min="8712" max="8712" width="16.28515625" style="2" customWidth="1"/>
    <col min="8713" max="8713" width="15.140625" style="2" bestFit="1" customWidth="1"/>
    <col min="8714" max="8714" width="30.28515625" style="2" bestFit="1" customWidth="1"/>
    <col min="8715" max="8960" width="9.140625" style="2"/>
    <col min="8961" max="8961" width="0" style="2" hidden="1" customWidth="1"/>
    <col min="8962" max="8962" width="60.85546875" style="2" customWidth="1"/>
    <col min="8963" max="8963" width="27" style="2" customWidth="1"/>
    <col min="8964" max="8964" width="16.28515625" style="2" customWidth="1"/>
    <col min="8965" max="8967" width="15.42578125" style="2" customWidth="1"/>
    <col min="8968" max="8968" width="16.28515625" style="2" customWidth="1"/>
    <col min="8969" max="8969" width="15.140625" style="2" bestFit="1" customWidth="1"/>
    <col min="8970" max="8970" width="30.28515625" style="2" bestFit="1" customWidth="1"/>
    <col min="8971" max="9216" width="9.140625" style="2"/>
    <col min="9217" max="9217" width="0" style="2" hidden="1" customWidth="1"/>
    <col min="9218" max="9218" width="60.85546875" style="2" customWidth="1"/>
    <col min="9219" max="9219" width="27" style="2" customWidth="1"/>
    <col min="9220" max="9220" width="16.28515625" style="2" customWidth="1"/>
    <col min="9221" max="9223" width="15.42578125" style="2" customWidth="1"/>
    <col min="9224" max="9224" width="16.28515625" style="2" customWidth="1"/>
    <col min="9225" max="9225" width="15.140625" style="2" bestFit="1" customWidth="1"/>
    <col min="9226" max="9226" width="30.28515625" style="2" bestFit="1" customWidth="1"/>
    <col min="9227" max="9472" width="9.140625" style="2"/>
    <col min="9473" max="9473" width="0" style="2" hidden="1" customWidth="1"/>
    <col min="9474" max="9474" width="60.85546875" style="2" customWidth="1"/>
    <col min="9475" max="9475" width="27" style="2" customWidth="1"/>
    <col min="9476" max="9476" width="16.28515625" style="2" customWidth="1"/>
    <col min="9477" max="9479" width="15.42578125" style="2" customWidth="1"/>
    <col min="9480" max="9480" width="16.28515625" style="2" customWidth="1"/>
    <col min="9481" max="9481" width="15.140625" style="2" bestFit="1" customWidth="1"/>
    <col min="9482" max="9482" width="30.28515625" style="2" bestFit="1" customWidth="1"/>
    <col min="9483" max="9728" width="9.140625" style="2"/>
    <col min="9729" max="9729" width="0" style="2" hidden="1" customWidth="1"/>
    <col min="9730" max="9730" width="60.85546875" style="2" customWidth="1"/>
    <col min="9731" max="9731" width="27" style="2" customWidth="1"/>
    <col min="9732" max="9732" width="16.28515625" style="2" customWidth="1"/>
    <col min="9733" max="9735" width="15.42578125" style="2" customWidth="1"/>
    <col min="9736" max="9736" width="16.28515625" style="2" customWidth="1"/>
    <col min="9737" max="9737" width="15.140625" style="2" bestFit="1" customWidth="1"/>
    <col min="9738" max="9738" width="30.28515625" style="2" bestFit="1" customWidth="1"/>
    <col min="9739" max="9984" width="9.140625" style="2"/>
    <col min="9985" max="9985" width="0" style="2" hidden="1" customWidth="1"/>
    <col min="9986" max="9986" width="60.85546875" style="2" customWidth="1"/>
    <col min="9987" max="9987" width="27" style="2" customWidth="1"/>
    <col min="9988" max="9988" width="16.28515625" style="2" customWidth="1"/>
    <col min="9989" max="9991" width="15.42578125" style="2" customWidth="1"/>
    <col min="9992" max="9992" width="16.28515625" style="2" customWidth="1"/>
    <col min="9993" max="9993" width="15.140625" style="2" bestFit="1" customWidth="1"/>
    <col min="9994" max="9994" width="30.28515625" style="2" bestFit="1" customWidth="1"/>
    <col min="9995" max="10240" width="9.140625" style="2"/>
    <col min="10241" max="10241" width="0" style="2" hidden="1" customWidth="1"/>
    <col min="10242" max="10242" width="60.85546875" style="2" customWidth="1"/>
    <col min="10243" max="10243" width="27" style="2" customWidth="1"/>
    <col min="10244" max="10244" width="16.28515625" style="2" customWidth="1"/>
    <col min="10245" max="10247" width="15.42578125" style="2" customWidth="1"/>
    <col min="10248" max="10248" width="16.28515625" style="2" customWidth="1"/>
    <col min="10249" max="10249" width="15.140625" style="2" bestFit="1" customWidth="1"/>
    <col min="10250" max="10250" width="30.28515625" style="2" bestFit="1" customWidth="1"/>
    <col min="10251" max="10496" width="9.140625" style="2"/>
    <col min="10497" max="10497" width="0" style="2" hidden="1" customWidth="1"/>
    <col min="10498" max="10498" width="60.85546875" style="2" customWidth="1"/>
    <col min="10499" max="10499" width="27" style="2" customWidth="1"/>
    <col min="10500" max="10500" width="16.28515625" style="2" customWidth="1"/>
    <col min="10501" max="10503" width="15.42578125" style="2" customWidth="1"/>
    <col min="10504" max="10504" width="16.28515625" style="2" customWidth="1"/>
    <col min="10505" max="10505" width="15.140625" style="2" bestFit="1" customWidth="1"/>
    <col min="10506" max="10506" width="30.28515625" style="2" bestFit="1" customWidth="1"/>
    <col min="10507" max="10752" width="9.140625" style="2"/>
    <col min="10753" max="10753" width="0" style="2" hidden="1" customWidth="1"/>
    <col min="10754" max="10754" width="60.85546875" style="2" customWidth="1"/>
    <col min="10755" max="10755" width="27" style="2" customWidth="1"/>
    <col min="10756" max="10756" width="16.28515625" style="2" customWidth="1"/>
    <col min="10757" max="10759" width="15.42578125" style="2" customWidth="1"/>
    <col min="10760" max="10760" width="16.28515625" style="2" customWidth="1"/>
    <col min="10761" max="10761" width="15.140625" style="2" bestFit="1" customWidth="1"/>
    <col min="10762" max="10762" width="30.28515625" style="2" bestFit="1" customWidth="1"/>
    <col min="10763" max="11008" width="9.140625" style="2"/>
    <col min="11009" max="11009" width="0" style="2" hidden="1" customWidth="1"/>
    <col min="11010" max="11010" width="60.85546875" style="2" customWidth="1"/>
    <col min="11011" max="11011" width="27" style="2" customWidth="1"/>
    <col min="11012" max="11012" width="16.28515625" style="2" customWidth="1"/>
    <col min="11013" max="11015" width="15.42578125" style="2" customWidth="1"/>
    <col min="11016" max="11016" width="16.28515625" style="2" customWidth="1"/>
    <col min="11017" max="11017" width="15.140625" style="2" bestFit="1" customWidth="1"/>
    <col min="11018" max="11018" width="30.28515625" style="2" bestFit="1" customWidth="1"/>
    <col min="11019" max="11264" width="9.140625" style="2"/>
    <col min="11265" max="11265" width="0" style="2" hidden="1" customWidth="1"/>
    <col min="11266" max="11266" width="60.85546875" style="2" customWidth="1"/>
    <col min="11267" max="11267" width="27" style="2" customWidth="1"/>
    <col min="11268" max="11268" width="16.28515625" style="2" customWidth="1"/>
    <col min="11269" max="11271" width="15.42578125" style="2" customWidth="1"/>
    <col min="11272" max="11272" width="16.28515625" style="2" customWidth="1"/>
    <col min="11273" max="11273" width="15.140625" style="2" bestFit="1" customWidth="1"/>
    <col min="11274" max="11274" width="30.28515625" style="2" bestFit="1" customWidth="1"/>
    <col min="11275" max="11520" width="9.140625" style="2"/>
    <col min="11521" max="11521" width="0" style="2" hidden="1" customWidth="1"/>
    <col min="11522" max="11522" width="60.85546875" style="2" customWidth="1"/>
    <col min="11523" max="11523" width="27" style="2" customWidth="1"/>
    <col min="11524" max="11524" width="16.28515625" style="2" customWidth="1"/>
    <col min="11525" max="11527" width="15.42578125" style="2" customWidth="1"/>
    <col min="11528" max="11528" width="16.28515625" style="2" customWidth="1"/>
    <col min="11529" max="11529" width="15.140625" style="2" bestFit="1" customWidth="1"/>
    <col min="11530" max="11530" width="30.28515625" style="2" bestFit="1" customWidth="1"/>
    <col min="11531" max="11776" width="9.140625" style="2"/>
    <col min="11777" max="11777" width="0" style="2" hidden="1" customWidth="1"/>
    <col min="11778" max="11778" width="60.85546875" style="2" customWidth="1"/>
    <col min="11779" max="11779" width="27" style="2" customWidth="1"/>
    <col min="11780" max="11780" width="16.28515625" style="2" customWidth="1"/>
    <col min="11781" max="11783" width="15.42578125" style="2" customWidth="1"/>
    <col min="11784" max="11784" width="16.28515625" style="2" customWidth="1"/>
    <col min="11785" max="11785" width="15.140625" style="2" bestFit="1" customWidth="1"/>
    <col min="11786" max="11786" width="30.28515625" style="2" bestFit="1" customWidth="1"/>
    <col min="11787" max="12032" width="9.140625" style="2"/>
    <col min="12033" max="12033" width="0" style="2" hidden="1" customWidth="1"/>
    <col min="12034" max="12034" width="60.85546875" style="2" customWidth="1"/>
    <col min="12035" max="12035" width="27" style="2" customWidth="1"/>
    <col min="12036" max="12036" width="16.28515625" style="2" customWidth="1"/>
    <col min="12037" max="12039" width="15.42578125" style="2" customWidth="1"/>
    <col min="12040" max="12040" width="16.28515625" style="2" customWidth="1"/>
    <col min="12041" max="12041" width="15.140625" style="2" bestFit="1" customWidth="1"/>
    <col min="12042" max="12042" width="30.28515625" style="2" bestFit="1" customWidth="1"/>
    <col min="12043" max="12288" width="9.140625" style="2"/>
    <col min="12289" max="12289" width="0" style="2" hidden="1" customWidth="1"/>
    <col min="12290" max="12290" width="60.85546875" style="2" customWidth="1"/>
    <col min="12291" max="12291" width="27" style="2" customWidth="1"/>
    <col min="12292" max="12292" width="16.28515625" style="2" customWidth="1"/>
    <col min="12293" max="12295" width="15.42578125" style="2" customWidth="1"/>
    <col min="12296" max="12296" width="16.28515625" style="2" customWidth="1"/>
    <col min="12297" max="12297" width="15.140625" style="2" bestFit="1" customWidth="1"/>
    <col min="12298" max="12298" width="30.28515625" style="2" bestFit="1" customWidth="1"/>
    <col min="12299" max="12544" width="9.140625" style="2"/>
    <col min="12545" max="12545" width="0" style="2" hidden="1" customWidth="1"/>
    <col min="12546" max="12546" width="60.85546875" style="2" customWidth="1"/>
    <col min="12547" max="12547" width="27" style="2" customWidth="1"/>
    <col min="12548" max="12548" width="16.28515625" style="2" customWidth="1"/>
    <col min="12549" max="12551" width="15.42578125" style="2" customWidth="1"/>
    <col min="12552" max="12552" width="16.28515625" style="2" customWidth="1"/>
    <col min="12553" max="12553" width="15.140625" style="2" bestFit="1" customWidth="1"/>
    <col min="12554" max="12554" width="30.28515625" style="2" bestFit="1" customWidth="1"/>
    <col min="12555" max="12800" width="9.140625" style="2"/>
    <col min="12801" max="12801" width="0" style="2" hidden="1" customWidth="1"/>
    <col min="12802" max="12802" width="60.85546875" style="2" customWidth="1"/>
    <col min="12803" max="12803" width="27" style="2" customWidth="1"/>
    <col min="12804" max="12804" width="16.28515625" style="2" customWidth="1"/>
    <col min="12805" max="12807" width="15.42578125" style="2" customWidth="1"/>
    <col min="12808" max="12808" width="16.28515625" style="2" customWidth="1"/>
    <col min="12809" max="12809" width="15.140625" style="2" bestFit="1" customWidth="1"/>
    <col min="12810" max="12810" width="30.28515625" style="2" bestFit="1" customWidth="1"/>
    <col min="12811" max="13056" width="9.140625" style="2"/>
    <col min="13057" max="13057" width="0" style="2" hidden="1" customWidth="1"/>
    <col min="13058" max="13058" width="60.85546875" style="2" customWidth="1"/>
    <col min="13059" max="13059" width="27" style="2" customWidth="1"/>
    <col min="13060" max="13060" width="16.28515625" style="2" customWidth="1"/>
    <col min="13061" max="13063" width="15.42578125" style="2" customWidth="1"/>
    <col min="13064" max="13064" width="16.28515625" style="2" customWidth="1"/>
    <col min="13065" max="13065" width="15.140625" style="2" bestFit="1" customWidth="1"/>
    <col min="13066" max="13066" width="30.28515625" style="2" bestFit="1" customWidth="1"/>
    <col min="13067" max="13312" width="9.140625" style="2"/>
    <col min="13313" max="13313" width="0" style="2" hidden="1" customWidth="1"/>
    <col min="13314" max="13314" width="60.85546875" style="2" customWidth="1"/>
    <col min="13315" max="13315" width="27" style="2" customWidth="1"/>
    <col min="13316" max="13316" width="16.28515625" style="2" customWidth="1"/>
    <col min="13317" max="13319" width="15.42578125" style="2" customWidth="1"/>
    <col min="13320" max="13320" width="16.28515625" style="2" customWidth="1"/>
    <col min="13321" max="13321" width="15.140625" style="2" bestFit="1" customWidth="1"/>
    <col min="13322" max="13322" width="30.28515625" style="2" bestFit="1" customWidth="1"/>
    <col min="13323" max="13568" width="9.140625" style="2"/>
    <col min="13569" max="13569" width="0" style="2" hidden="1" customWidth="1"/>
    <col min="13570" max="13570" width="60.85546875" style="2" customWidth="1"/>
    <col min="13571" max="13571" width="27" style="2" customWidth="1"/>
    <col min="13572" max="13572" width="16.28515625" style="2" customWidth="1"/>
    <col min="13573" max="13575" width="15.42578125" style="2" customWidth="1"/>
    <col min="13576" max="13576" width="16.28515625" style="2" customWidth="1"/>
    <col min="13577" max="13577" width="15.140625" style="2" bestFit="1" customWidth="1"/>
    <col min="13578" max="13578" width="30.28515625" style="2" bestFit="1" customWidth="1"/>
    <col min="13579" max="13824" width="9.140625" style="2"/>
    <col min="13825" max="13825" width="0" style="2" hidden="1" customWidth="1"/>
    <col min="13826" max="13826" width="60.85546875" style="2" customWidth="1"/>
    <col min="13827" max="13827" width="27" style="2" customWidth="1"/>
    <col min="13828" max="13828" width="16.28515625" style="2" customWidth="1"/>
    <col min="13829" max="13831" width="15.42578125" style="2" customWidth="1"/>
    <col min="13832" max="13832" width="16.28515625" style="2" customWidth="1"/>
    <col min="13833" max="13833" width="15.140625" style="2" bestFit="1" customWidth="1"/>
    <col min="13834" max="13834" width="30.28515625" style="2" bestFit="1" customWidth="1"/>
    <col min="13835" max="14080" width="9.140625" style="2"/>
    <col min="14081" max="14081" width="0" style="2" hidden="1" customWidth="1"/>
    <col min="14082" max="14082" width="60.85546875" style="2" customWidth="1"/>
    <col min="14083" max="14083" width="27" style="2" customWidth="1"/>
    <col min="14084" max="14084" width="16.28515625" style="2" customWidth="1"/>
    <col min="14085" max="14087" width="15.42578125" style="2" customWidth="1"/>
    <col min="14088" max="14088" width="16.28515625" style="2" customWidth="1"/>
    <col min="14089" max="14089" width="15.140625" style="2" bestFit="1" customWidth="1"/>
    <col min="14090" max="14090" width="30.28515625" style="2" bestFit="1" customWidth="1"/>
    <col min="14091" max="14336" width="9.140625" style="2"/>
    <col min="14337" max="14337" width="0" style="2" hidden="1" customWidth="1"/>
    <col min="14338" max="14338" width="60.85546875" style="2" customWidth="1"/>
    <col min="14339" max="14339" width="27" style="2" customWidth="1"/>
    <col min="14340" max="14340" width="16.28515625" style="2" customWidth="1"/>
    <col min="14341" max="14343" width="15.42578125" style="2" customWidth="1"/>
    <col min="14344" max="14344" width="16.28515625" style="2" customWidth="1"/>
    <col min="14345" max="14345" width="15.140625" style="2" bestFit="1" customWidth="1"/>
    <col min="14346" max="14346" width="30.28515625" style="2" bestFit="1" customWidth="1"/>
    <col min="14347" max="14592" width="9.140625" style="2"/>
    <col min="14593" max="14593" width="0" style="2" hidden="1" customWidth="1"/>
    <col min="14594" max="14594" width="60.85546875" style="2" customWidth="1"/>
    <col min="14595" max="14595" width="27" style="2" customWidth="1"/>
    <col min="14596" max="14596" width="16.28515625" style="2" customWidth="1"/>
    <col min="14597" max="14599" width="15.42578125" style="2" customWidth="1"/>
    <col min="14600" max="14600" width="16.28515625" style="2" customWidth="1"/>
    <col min="14601" max="14601" width="15.140625" style="2" bestFit="1" customWidth="1"/>
    <col min="14602" max="14602" width="30.28515625" style="2" bestFit="1" customWidth="1"/>
    <col min="14603" max="14848" width="9.140625" style="2"/>
    <col min="14849" max="14849" width="0" style="2" hidden="1" customWidth="1"/>
    <col min="14850" max="14850" width="60.85546875" style="2" customWidth="1"/>
    <col min="14851" max="14851" width="27" style="2" customWidth="1"/>
    <col min="14852" max="14852" width="16.28515625" style="2" customWidth="1"/>
    <col min="14853" max="14855" width="15.42578125" style="2" customWidth="1"/>
    <col min="14856" max="14856" width="16.28515625" style="2" customWidth="1"/>
    <col min="14857" max="14857" width="15.140625" style="2" bestFit="1" customWidth="1"/>
    <col min="14858" max="14858" width="30.28515625" style="2" bestFit="1" customWidth="1"/>
    <col min="14859" max="15104" width="9.140625" style="2"/>
    <col min="15105" max="15105" width="0" style="2" hidden="1" customWidth="1"/>
    <col min="15106" max="15106" width="60.85546875" style="2" customWidth="1"/>
    <col min="15107" max="15107" width="27" style="2" customWidth="1"/>
    <col min="15108" max="15108" width="16.28515625" style="2" customWidth="1"/>
    <col min="15109" max="15111" width="15.42578125" style="2" customWidth="1"/>
    <col min="15112" max="15112" width="16.28515625" style="2" customWidth="1"/>
    <col min="15113" max="15113" width="15.140625" style="2" bestFit="1" customWidth="1"/>
    <col min="15114" max="15114" width="30.28515625" style="2" bestFit="1" customWidth="1"/>
    <col min="15115" max="15360" width="9.140625" style="2"/>
    <col min="15361" max="15361" width="0" style="2" hidden="1" customWidth="1"/>
    <col min="15362" max="15362" width="60.85546875" style="2" customWidth="1"/>
    <col min="15363" max="15363" width="27" style="2" customWidth="1"/>
    <col min="15364" max="15364" width="16.28515625" style="2" customWidth="1"/>
    <col min="15365" max="15367" width="15.42578125" style="2" customWidth="1"/>
    <col min="15368" max="15368" width="16.28515625" style="2" customWidth="1"/>
    <col min="15369" max="15369" width="15.140625" style="2" bestFit="1" customWidth="1"/>
    <col min="15370" max="15370" width="30.28515625" style="2" bestFit="1" customWidth="1"/>
    <col min="15371" max="15616" width="9.140625" style="2"/>
    <col min="15617" max="15617" width="0" style="2" hidden="1" customWidth="1"/>
    <col min="15618" max="15618" width="60.85546875" style="2" customWidth="1"/>
    <col min="15619" max="15619" width="27" style="2" customWidth="1"/>
    <col min="15620" max="15620" width="16.28515625" style="2" customWidth="1"/>
    <col min="15621" max="15623" width="15.42578125" style="2" customWidth="1"/>
    <col min="15624" max="15624" width="16.28515625" style="2" customWidth="1"/>
    <col min="15625" max="15625" width="15.140625" style="2" bestFit="1" customWidth="1"/>
    <col min="15626" max="15626" width="30.28515625" style="2" bestFit="1" customWidth="1"/>
    <col min="15627" max="15872" width="9.140625" style="2"/>
    <col min="15873" max="15873" width="0" style="2" hidden="1" customWidth="1"/>
    <col min="15874" max="15874" width="60.85546875" style="2" customWidth="1"/>
    <col min="15875" max="15875" width="27" style="2" customWidth="1"/>
    <col min="15876" max="15876" width="16.28515625" style="2" customWidth="1"/>
    <col min="15877" max="15879" width="15.42578125" style="2" customWidth="1"/>
    <col min="15880" max="15880" width="16.28515625" style="2" customWidth="1"/>
    <col min="15881" max="15881" width="15.140625" style="2" bestFit="1" customWidth="1"/>
    <col min="15882" max="15882" width="30.28515625" style="2" bestFit="1" customWidth="1"/>
    <col min="15883" max="16128" width="9.140625" style="2"/>
    <col min="16129" max="16129" width="0" style="2" hidden="1" customWidth="1"/>
    <col min="16130" max="16130" width="60.85546875" style="2" customWidth="1"/>
    <col min="16131" max="16131" width="27" style="2" customWidth="1"/>
    <col min="16132" max="16132" width="16.28515625" style="2" customWidth="1"/>
    <col min="16133" max="16135" width="15.42578125" style="2" customWidth="1"/>
    <col min="16136" max="16136" width="16.28515625" style="2" customWidth="1"/>
    <col min="16137" max="16137" width="15.140625" style="2" bestFit="1" customWidth="1"/>
    <col min="16138" max="16138" width="30.28515625" style="2" bestFit="1" customWidth="1"/>
    <col min="16139" max="16384" width="9.140625" style="2"/>
  </cols>
  <sheetData>
    <row r="1" spans="2:13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3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3" x14ac:dyDescent="0.25">
      <c r="B3" s="4" t="s">
        <v>2</v>
      </c>
      <c r="C3" s="5"/>
      <c r="D3" s="6"/>
      <c r="E3" s="7"/>
      <c r="F3" s="7"/>
      <c r="G3" s="7"/>
      <c r="H3" s="8"/>
    </row>
    <row r="4" spans="2:13" ht="15" customHeight="1" x14ac:dyDescent="0.25">
      <c r="B4" s="387" t="s">
        <v>119</v>
      </c>
      <c r="C4" s="388"/>
      <c r="D4" s="388"/>
      <c r="E4" s="388"/>
      <c r="F4" s="388"/>
      <c r="G4" s="388"/>
      <c r="H4" s="389"/>
    </row>
    <row r="5" spans="2:13" x14ac:dyDescent="0.25">
      <c r="B5" s="4" t="s">
        <v>4</v>
      </c>
      <c r="C5" s="11"/>
      <c r="D5" s="12"/>
      <c r="E5" s="11"/>
      <c r="F5" s="11"/>
      <c r="G5" s="11"/>
      <c r="H5" s="13"/>
    </row>
    <row r="6" spans="2:13" x14ac:dyDescent="0.25">
      <c r="B6" s="4"/>
      <c r="C6" s="11"/>
      <c r="D6" s="12"/>
      <c r="E6" s="11"/>
      <c r="F6" s="11"/>
      <c r="G6" s="11"/>
      <c r="H6" s="13"/>
    </row>
    <row r="7" spans="2:13" ht="35.1" customHeight="1" x14ac:dyDescent="0.25">
      <c r="B7" s="14" t="s">
        <v>5</v>
      </c>
      <c r="C7" s="14" t="s">
        <v>120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3" x14ac:dyDescent="0.25">
      <c r="B8" s="4" t="s">
        <v>121</v>
      </c>
      <c r="C8" s="19"/>
      <c r="D8" s="75"/>
      <c r="E8" s="21"/>
      <c r="F8" s="22"/>
      <c r="G8" s="21"/>
      <c r="H8" s="19"/>
    </row>
    <row r="9" spans="2:13" x14ac:dyDescent="0.25">
      <c r="B9" s="27" t="s">
        <v>14</v>
      </c>
      <c r="C9" s="19"/>
      <c r="D9" s="75"/>
      <c r="E9" s="21"/>
      <c r="F9" s="22"/>
      <c r="G9" s="21"/>
      <c r="H9" s="19"/>
    </row>
    <row r="10" spans="2:13" x14ac:dyDescent="0.25">
      <c r="B10" s="45" t="s">
        <v>122</v>
      </c>
      <c r="C10" s="76" t="s">
        <v>123</v>
      </c>
      <c r="D10" s="77">
        <v>10240</v>
      </c>
      <c r="E10" s="30">
        <v>67.48</v>
      </c>
      <c r="F10" s="42">
        <v>1.77</v>
      </c>
      <c r="G10" s="30"/>
      <c r="H10" s="43" t="s">
        <v>124</v>
      </c>
      <c r="I10" s="63"/>
      <c r="J10" s="18"/>
      <c r="K10" s="18"/>
      <c r="L10" s="78"/>
      <c r="M10" s="78"/>
    </row>
    <row r="11" spans="2:13" x14ac:dyDescent="0.25">
      <c r="B11" s="45" t="s">
        <v>125</v>
      </c>
      <c r="C11" s="76" t="s">
        <v>126</v>
      </c>
      <c r="D11" s="77">
        <v>3730</v>
      </c>
      <c r="E11" s="30">
        <v>65.22</v>
      </c>
      <c r="F11" s="42">
        <v>1.71</v>
      </c>
      <c r="G11" s="30"/>
      <c r="H11" s="43" t="s">
        <v>127</v>
      </c>
      <c r="I11" s="63"/>
      <c r="J11" s="18"/>
      <c r="K11" s="18"/>
      <c r="L11" s="78"/>
      <c r="M11" s="78"/>
    </row>
    <row r="12" spans="2:13" x14ac:dyDescent="0.25">
      <c r="B12" s="45" t="s">
        <v>128</v>
      </c>
      <c r="C12" s="76" t="s">
        <v>129</v>
      </c>
      <c r="D12" s="77">
        <v>7900</v>
      </c>
      <c r="E12" s="30">
        <v>60.22</v>
      </c>
      <c r="F12" s="42">
        <v>1.58</v>
      </c>
      <c r="G12" s="30"/>
      <c r="H12" s="43" t="s">
        <v>130</v>
      </c>
      <c r="I12" s="63"/>
      <c r="J12" s="18"/>
      <c r="K12" s="18"/>
      <c r="L12" s="78"/>
      <c r="M12" s="78"/>
    </row>
    <row r="13" spans="2:13" x14ac:dyDescent="0.25">
      <c r="B13" s="45" t="s">
        <v>131</v>
      </c>
      <c r="C13" s="76" t="s">
        <v>132</v>
      </c>
      <c r="D13" s="77">
        <v>670</v>
      </c>
      <c r="E13" s="30">
        <v>49.1</v>
      </c>
      <c r="F13" s="42">
        <v>1.29</v>
      </c>
      <c r="G13" s="30"/>
      <c r="H13" s="43" t="s">
        <v>133</v>
      </c>
      <c r="I13" s="63"/>
      <c r="J13" s="18"/>
      <c r="K13" s="18"/>
      <c r="L13" s="78"/>
      <c r="M13" s="78"/>
    </row>
    <row r="14" spans="2:13" x14ac:dyDescent="0.25">
      <c r="B14" s="45" t="s">
        <v>134</v>
      </c>
      <c r="C14" s="76" t="s">
        <v>135</v>
      </c>
      <c r="D14" s="77">
        <v>17333</v>
      </c>
      <c r="E14" s="30">
        <v>43.77</v>
      </c>
      <c r="F14" s="42">
        <v>1.1499999999999999</v>
      </c>
      <c r="G14" s="30"/>
      <c r="H14" s="43" t="s">
        <v>136</v>
      </c>
      <c r="I14" s="63"/>
      <c r="J14" s="18"/>
      <c r="K14" s="18"/>
      <c r="L14" s="78"/>
      <c r="M14" s="78"/>
    </row>
    <row r="15" spans="2:13" x14ac:dyDescent="0.25">
      <c r="B15" s="45" t="s">
        <v>137</v>
      </c>
      <c r="C15" s="76" t="s">
        <v>138</v>
      </c>
      <c r="D15" s="77">
        <v>4400</v>
      </c>
      <c r="E15" s="30">
        <v>41.66</v>
      </c>
      <c r="F15" s="42">
        <v>1.0900000000000001</v>
      </c>
      <c r="G15" s="30"/>
      <c r="H15" s="43" t="s">
        <v>139</v>
      </c>
      <c r="I15" s="63"/>
      <c r="J15" s="18"/>
      <c r="K15" s="18"/>
      <c r="L15" s="78"/>
      <c r="M15" s="78"/>
    </row>
    <row r="16" spans="2:13" x14ac:dyDescent="0.25">
      <c r="B16" s="45" t="s">
        <v>140</v>
      </c>
      <c r="C16" s="76" t="s">
        <v>129</v>
      </c>
      <c r="D16" s="77">
        <v>8000</v>
      </c>
      <c r="E16" s="30">
        <v>41.42</v>
      </c>
      <c r="F16" s="42">
        <v>1.0900000000000001</v>
      </c>
      <c r="G16" s="30"/>
      <c r="H16" s="43" t="s">
        <v>141</v>
      </c>
      <c r="I16" s="63"/>
      <c r="J16" s="18"/>
      <c r="K16" s="18"/>
      <c r="L16" s="78"/>
      <c r="M16" s="78"/>
    </row>
    <row r="17" spans="2:13" x14ac:dyDescent="0.25">
      <c r="B17" s="45" t="s">
        <v>142</v>
      </c>
      <c r="C17" s="76" t="s">
        <v>143</v>
      </c>
      <c r="D17" s="77">
        <v>1567</v>
      </c>
      <c r="E17" s="30">
        <v>39.979999999999997</v>
      </c>
      <c r="F17" s="42">
        <v>1.05</v>
      </c>
      <c r="G17" s="30"/>
      <c r="H17" s="43" t="s">
        <v>144</v>
      </c>
      <c r="I17" s="63"/>
      <c r="J17" s="18"/>
      <c r="K17" s="18"/>
      <c r="L17" s="78"/>
      <c r="M17" s="78"/>
    </row>
    <row r="18" spans="2:13" x14ac:dyDescent="0.25">
      <c r="B18" s="45" t="s">
        <v>145</v>
      </c>
      <c r="C18" s="76" t="s">
        <v>146</v>
      </c>
      <c r="D18" s="77">
        <v>6450</v>
      </c>
      <c r="E18" s="30">
        <v>36.33</v>
      </c>
      <c r="F18" s="42">
        <v>0.95</v>
      </c>
      <c r="G18" s="30"/>
      <c r="H18" s="43" t="s">
        <v>147</v>
      </c>
      <c r="I18" s="63"/>
      <c r="J18" s="18"/>
      <c r="K18" s="18"/>
      <c r="L18" s="78"/>
      <c r="M18" s="78"/>
    </row>
    <row r="19" spans="2:13" x14ac:dyDescent="0.25">
      <c r="B19" s="45" t="s">
        <v>148</v>
      </c>
      <c r="C19" s="76" t="s">
        <v>138</v>
      </c>
      <c r="D19" s="77">
        <v>5100</v>
      </c>
      <c r="E19" s="30">
        <v>31.67</v>
      </c>
      <c r="F19" s="42">
        <v>0.83</v>
      </c>
      <c r="G19" s="30"/>
      <c r="H19" s="43" t="s">
        <v>149</v>
      </c>
      <c r="I19" s="63"/>
      <c r="J19" s="18"/>
      <c r="K19" s="18"/>
      <c r="L19" s="78"/>
      <c r="M19" s="78"/>
    </row>
    <row r="20" spans="2:13" x14ac:dyDescent="0.25">
      <c r="B20" s="45" t="s">
        <v>150</v>
      </c>
      <c r="C20" s="76" t="s">
        <v>146</v>
      </c>
      <c r="D20" s="77">
        <v>1000</v>
      </c>
      <c r="E20" s="30">
        <v>30.81</v>
      </c>
      <c r="F20" s="42">
        <v>0.81</v>
      </c>
      <c r="G20" s="30"/>
      <c r="H20" s="43" t="s">
        <v>151</v>
      </c>
      <c r="I20" s="63"/>
      <c r="J20" s="18"/>
      <c r="K20" s="18"/>
      <c r="L20" s="78"/>
      <c r="M20" s="78"/>
    </row>
    <row r="21" spans="2:13" x14ac:dyDescent="0.25">
      <c r="B21" s="45" t="s">
        <v>152</v>
      </c>
      <c r="C21" s="76" t="s">
        <v>153</v>
      </c>
      <c r="D21" s="77">
        <v>6200</v>
      </c>
      <c r="E21" s="30">
        <v>30.28</v>
      </c>
      <c r="F21" s="42">
        <v>0.8</v>
      </c>
      <c r="G21" s="30"/>
      <c r="H21" s="43" t="s">
        <v>154</v>
      </c>
      <c r="I21" s="63"/>
      <c r="J21" s="18"/>
      <c r="K21" s="18"/>
      <c r="L21" s="78"/>
      <c r="M21" s="78"/>
    </row>
    <row r="22" spans="2:13" x14ac:dyDescent="0.25">
      <c r="B22" s="45" t="s">
        <v>155</v>
      </c>
      <c r="C22" s="76" t="s">
        <v>129</v>
      </c>
      <c r="D22" s="77">
        <v>2080</v>
      </c>
      <c r="E22" s="30">
        <v>30.47</v>
      </c>
      <c r="F22" s="42">
        <v>0.8</v>
      </c>
      <c r="G22" s="30"/>
      <c r="H22" s="43" t="s">
        <v>156</v>
      </c>
      <c r="I22" s="63"/>
      <c r="J22" s="18"/>
      <c r="K22" s="18"/>
      <c r="L22" s="78"/>
      <c r="M22" s="78"/>
    </row>
    <row r="23" spans="2:13" x14ac:dyDescent="0.25">
      <c r="B23" s="45" t="s">
        <v>157</v>
      </c>
      <c r="C23" s="76" t="s">
        <v>132</v>
      </c>
      <c r="D23" s="77">
        <v>170</v>
      </c>
      <c r="E23" s="30">
        <v>27.35</v>
      </c>
      <c r="F23" s="42">
        <v>0.72</v>
      </c>
      <c r="G23" s="30"/>
      <c r="H23" s="43" t="s">
        <v>158</v>
      </c>
      <c r="I23" s="63"/>
      <c r="J23" s="18"/>
      <c r="K23" s="18"/>
      <c r="L23" s="78"/>
      <c r="M23" s="78"/>
    </row>
    <row r="24" spans="2:13" x14ac:dyDescent="0.25">
      <c r="B24" s="45" t="s">
        <v>159</v>
      </c>
      <c r="C24" s="76" t="s">
        <v>160</v>
      </c>
      <c r="D24" s="77">
        <v>10000</v>
      </c>
      <c r="E24" s="30">
        <v>27.31</v>
      </c>
      <c r="F24" s="42">
        <v>0.72</v>
      </c>
      <c r="G24" s="30"/>
      <c r="H24" s="43" t="s">
        <v>161</v>
      </c>
      <c r="I24" s="63"/>
      <c r="J24" s="18"/>
      <c r="K24" s="18"/>
      <c r="L24" s="78"/>
      <c r="M24" s="78"/>
    </row>
    <row r="25" spans="2:13" x14ac:dyDescent="0.25">
      <c r="B25" s="45" t="s">
        <v>162</v>
      </c>
      <c r="C25" s="76" t="s">
        <v>163</v>
      </c>
      <c r="D25" s="77">
        <v>2420</v>
      </c>
      <c r="E25" s="30">
        <v>25.68</v>
      </c>
      <c r="F25" s="42">
        <v>0.67</v>
      </c>
      <c r="G25" s="30"/>
      <c r="H25" s="43" t="s">
        <v>164</v>
      </c>
      <c r="I25" s="63"/>
      <c r="J25" s="18"/>
      <c r="K25" s="18"/>
      <c r="L25" s="78"/>
      <c r="M25" s="78"/>
    </row>
    <row r="26" spans="2:13" x14ac:dyDescent="0.25">
      <c r="B26" s="45" t="s">
        <v>165</v>
      </c>
      <c r="C26" s="76" t="s">
        <v>166</v>
      </c>
      <c r="D26" s="77">
        <v>1160</v>
      </c>
      <c r="E26" s="30">
        <v>22.66</v>
      </c>
      <c r="F26" s="42">
        <v>0.6</v>
      </c>
      <c r="G26" s="30"/>
      <c r="H26" s="43" t="s">
        <v>167</v>
      </c>
      <c r="I26" s="63"/>
      <c r="J26" s="18"/>
      <c r="K26" s="18"/>
      <c r="L26" s="78"/>
      <c r="M26" s="78"/>
    </row>
    <row r="27" spans="2:13" x14ac:dyDescent="0.25">
      <c r="B27" s="45" t="s">
        <v>168</v>
      </c>
      <c r="C27" s="76" t="s">
        <v>169</v>
      </c>
      <c r="D27" s="77">
        <v>320</v>
      </c>
      <c r="E27" s="30">
        <v>21.54</v>
      </c>
      <c r="F27" s="42">
        <v>0.56999999999999995</v>
      </c>
      <c r="G27" s="30"/>
      <c r="H27" s="43" t="s">
        <v>170</v>
      </c>
      <c r="I27" s="63"/>
      <c r="J27" s="18"/>
      <c r="K27" s="18"/>
      <c r="L27" s="78"/>
      <c r="M27" s="78"/>
    </row>
    <row r="28" spans="2:13" x14ac:dyDescent="0.25">
      <c r="B28" s="45" t="s">
        <v>171</v>
      </c>
      <c r="C28" s="76" t="s">
        <v>153</v>
      </c>
      <c r="D28" s="77">
        <v>3100</v>
      </c>
      <c r="E28" s="30">
        <v>21.3</v>
      </c>
      <c r="F28" s="42">
        <v>0.56000000000000005</v>
      </c>
      <c r="G28" s="30"/>
      <c r="H28" s="43" t="s">
        <v>172</v>
      </c>
      <c r="I28" s="63"/>
      <c r="J28" s="18"/>
      <c r="K28" s="18"/>
      <c r="L28" s="78"/>
      <c r="M28" s="78"/>
    </row>
    <row r="29" spans="2:13" x14ac:dyDescent="0.25">
      <c r="B29" s="45" t="s">
        <v>173</v>
      </c>
      <c r="C29" s="76" t="s">
        <v>126</v>
      </c>
      <c r="D29" s="77">
        <v>546</v>
      </c>
      <c r="E29" s="30">
        <v>19.989999999999998</v>
      </c>
      <c r="F29" s="42">
        <v>0.53</v>
      </c>
      <c r="G29" s="30"/>
      <c r="H29" s="43" t="s">
        <v>174</v>
      </c>
      <c r="I29" s="63"/>
      <c r="J29" s="18"/>
      <c r="K29" s="18"/>
      <c r="L29" s="78"/>
      <c r="M29" s="78"/>
    </row>
    <row r="30" spans="2:13" x14ac:dyDescent="0.25">
      <c r="B30" s="45" t="s">
        <v>175</v>
      </c>
      <c r="C30" s="76" t="s">
        <v>146</v>
      </c>
      <c r="D30" s="77">
        <v>800</v>
      </c>
      <c r="E30" s="30">
        <v>19.690000000000001</v>
      </c>
      <c r="F30" s="42">
        <v>0.52</v>
      </c>
      <c r="G30" s="30"/>
      <c r="H30" s="43" t="s">
        <v>176</v>
      </c>
      <c r="I30" s="63"/>
      <c r="J30" s="18"/>
      <c r="K30" s="18"/>
      <c r="L30" s="78"/>
      <c r="M30" s="78"/>
    </row>
    <row r="31" spans="2:13" x14ac:dyDescent="0.25">
      <c r="B31" s="45" t="s">
        <v>177</v>
      </c>
      <c r="C31" s="76" t="s">
        <v>178</v>
      </c>
      <c r="D31" s="77">
        <v>793</v>
      </c>
      <c r="E31" s="30">
        <v>19.059999999999999</v>
      </c>
      <c r="F31" s="42">
        <v>0.5</v>
      </c>
      <c r="G31" s="30"/>
      <c r="H31" s="43" t="s">
        <v>179</v>
      </c>
      <c r="I31" s="63"/>
      <c r="J31" s="18"/>
      <c r="K31" s="18"/>
      <c r="L31" s="78"/>
      <c r="M31" s="78"/>
    </row>
    <row r="32" spans="2:13" x14ac:dyDescent="0.25">
      <c r="B32" s="45" t="s">
        <v>180</v>
      </c>
      <c r="C32" s="76" t="s">
        <v>181</v>
      </c>
      <c r="D32" s="77">
        <v>6400</v>
      </c>
      <c r="E32" s="30">
        <v>17.88</v>
      </c>
      <c r="F32" s="42">
        <v>0.47</v>
      </c>
      <c r="G32" s="30"/>
      <c r="H32" s="43" t="s">
        <v>182</v>
      </c>
      <c r="I32" s="63"/>
      <c r="J32" s="18"/>
      <c r="K32" s="18"/>
      <c r="L32" s="78"/>
      <c r="M32" s="78"/>
    </row>
    <row r="33" spans="2:13" x14ac:dyDescent="0.25">
      <c r="B33" s="45" t="s">
        <v>183</v>
      </c>
      <c r="C33" s="76" t="s">
        <v>184</v>
      </c>
      <c r="D33" s="77">
        <v>1864</v>
      </c>
      <c r="E33" s="30">
        <v>17.46</v>
      </c>
      <c r="F33" s="42">
        <v>0.46</v>
      </c>
      <c r="G33" s="30"/>
      <c r="H33" s="43" t="s">
        <v>185</v>
      </c>
      <c r="I33" s="63"/>
      <c r="J33" s="18"/>
      <c r="K33" s="18"/>
      <c r="L33" s="78"/>
      <c r="M33" s="78"/>
    </row>
    <row r="34" spans="2:13" x14ac:dyDescent="0.25">
      <c r="B34" s="45" t="s">
        <v>186</v>
      </c>
      <c r="C34" s="76" t="s">
        <v>138</v>
      </c>
      <c r="D34" s="77">
        <v>1320</v>
      </c>
      <c r="E34" s="30">
        <v>17.309999999999999</v>
      </c>
      <c r="F34" s="42">
        <v>0.45</v>
      </c>
      <c r="G34" s="30"/>
      <c r="H34" s="43" t="s">
        <v>187</v>
      </c>
      <c r="I34" s="63"/>
      <c r="J34" s="18"/>
      <c r="K34" s="18"/>
      <c r="L34" s="78"/>
      <c r="M34" s="78"/>
    </row>
    <row r="35" spans="2:13" x14ac:dyDescent="0.25">
      <c r="B35" s="45" t="s">
        <v>188</v>
      </c>
      <c r="C35" s="76" t="s">
        <v>189</v>
      </c>
      <c r="D35" s="77">
        <v>3300</v>
      </c>
      <c r="E35" s="30">
        <v>17.18</v>
      </c>
      <c r="F35" s="42">
        <v>0.45</v>
      </c>
      <c r="G35" s="30"/>
      <c r="H35" s="43" t="s">
        <v>190</v>
      </c>
      <c r="I35" s="63"/>
      <c r="J35" s="18"/>
      <c r="K35" s="18"/>
      <c r="L35" s="78"/>
      <c r="M35" s="78"/>
    </row>
    <row r="36" spans="2:13" x14ac:dyDescent="0.25">
      <c r="B36" s="45" t="s">
        <v>191</v>
      </c>
      <c r="C36" s="76" t="s">
        <v>126</v>
      </c>
      <c r="D36" s="77">
        <v>1500</v>
      </c>
      <c r="E36" s="30">
        <v>16.350000000000001</v>
      </c>
      <c r="F36" s="42">
        <v>0.43</v>
      </c>
      <c r="G36" s="30"/>
      <c r="H36" s="43" t="s">
        <v>192</v>
      </c>
      <c r="I36" s="63"/>
      <c r="J36" s="18"/>
      <c r="K36" s="18"/>
      <c r="L36" s="78"/>
      <c r="M36" s="78"/>
    </row>
    <row r="37" spans="2:13" x14ac:dyDescent="0.25">
      <c r="B37" s="45" t="s">
        <v>193</v>
      </c>
      <c r="C37" s="76" t="s">
        <v>166</v>
      </c>
      <c r="D37" s="77">
        <v>400</v>
      </c>
      <c r="E37" s="30">
        <v>15.74</v>
      </c>
      <c r="F37" s="42">
        <v>0.41</v>
      </c>
      <c r="G37" s="30"/>
      <c r="H37" s="43" t="s">
        <v>194</v>
      </c>
      <c r="I37" s="63"/>
      <c r="J37" s="18"/>
      <c r="K37" s="18"/>
      <c r="L37" s="78"/>
      <c r="M37" s="78"/>
    </row>
    <row r="38" spans="2:13" x14ac:dyDescent="0.25">
      <c r="B38" s="45" t="s">
        <v>195</v>
      </c>
      <c r="C38" s="76" t="s">
        <v>196</v>
      </c>
      <c r="D38" s="77">
        <v>600</v>
      </c>
      <c r="E38" s="30">
        <v>15.32</v>
      </c>
      <c r="F38" s="42">
        <v>0.4</v>
      </c>
      <c r="G38" s="30"/>
      <c r="H38" s="43" t="s">
        <v>197</v>
      </c>
      <c r="I38" s="63"/>
      <c r="J38" s="18"/>
      <c r="K38" s="18"/>
      <c r="L38" s="78"/>
      <c r="M38" s="78"/>
    </row>
    <row r="39" spans="2:13" x14ac:dyDescent="0.25">
      <c r="B39" s="45" t="s">
        <v>198</v>
      </c>
      <c r="C39" s="76" t="s">
        <v>132</v>
      </c>
      <c r="D39" s="77">
        <v>1800</v>
      </c>
      <c r="E39" s="30">
        <v>13.15</v>
      </c>
      <c r="F39" s="42">
        <v>0.35</v>
      </c>
      <c r="G39" s="30"/>
      <c r="H39" s="43" t="s">
        <v>199</v>
      </c>
      <c r="I39" s="63"/>
      <c r="J39" s="18"/>
      <c r="K39" s="18"/>
      <c r="L39" s="78"/>
      <c r="M39" s="78"/>
    </row>
    <row r="40" spans="2:13" x14ac:dyDescent="0.25">
      <c r="B40" s="45" t="s">
        <v>200</v>
      </c>
      <c r="C40" s="76" t="s">
        <v>196</v>
      </c>
      <c r="D40" s="77">
        <v>1400</v>
      </c>
      <c r="E40" s="30">
        <v>13.44</v>
      </c>
      <c r="F40" s="42">
        <v>0.35</v>
      </c>
      <c r="G40" s="30"/>
      <c r="H40" s="43" t="s">
        <v>201</v>
      </c>
      <c r="I40" s="63"/>
      <c r="J40" s="18"/>
      <c r="K40" s="18"/>
      <c r="L40" s="78"/>
      <c r="M40" s="78"/>
    </row>
    <row r="41" spans="2:13" x14ac:dyDescent="0.25">
      <c r="B41" s="45" t="s">
        <v>202</v>
      </c>
      <c r="C41" s="76" t="s">
        <v>126</v>
      </c>
      <c r="D41" s="77">
        <v>220</v>
      </c>
      <c r="E41" s="30">
        <v>9.02</v>
      </c>
      <c r="F41" s="42">
        <v>0.24</v>
      </c>
      <c r="G41" s="30"/>
      <c r="H41" s="43" t="s">
        <v>203</v>
      </c>
      <c r="I41" s="63"/>
      <c r="J41" s="18"/>
      <c r="K41" s="18"/>
      <c r="L41" s="78"/>
      <c r="M41" s="78"/>
    </row>
    <row r="42" spans="2:13" x14ac:dyDescent="0.25">
      <c r="B42" s="45" t="s">
        <v>204</v>
      </c>
      <c r="C42" s="76" t="s">
        <v>132</v>
      </c>
      <c r="D42" s="77">
        <v>200</v>
      </c>
      <c r="E42" s="30">
        <v>4.76</v>
      </c>
      <c r="F42" s="42">
        <v>0.12</v>
      </c>
      <c r="G42" s="30"/>
      <c r="H42" s="43" t="s">
        <v>205</v>
      </c>
      <c r="I42" s="63"/>
      <c r="J42" s="18"/>
      <c r="K42" s="18"/>
      <c r="L42" s="78"/>
      <c r="M42" s="78"/>
    </row>
    <row r="43" spans="2:13" x14ac:dyDescent="0.25">
      <c r="B43" s="27" t="s">
        <v>92</v>
      </c>
      <c r="C43" s="27"/>
      <c r="D43" s="79"/>
      <c r="E43" s="35">
        <f>SUM(E10:E42)</f>
        <v>930.5999999999998</v>
      </c>
      <c r="F43" s="35">
        <f>SUM(F10:F42)</f>
        <v>24.440000000000005</v>
      </c>
      <c r="G43" s="44"/>
      <c r="H43" s="19"/>
      <c r="I43" s="63"/>
      <c r="J43" s="1"/>
      <c r="L43" s="78"/>
      <c r="M43" s="78"/>
    </row>
    <row r="44" spans="2:13" x14ac:dyDescent="0.25">
      <c r="B44" s="27" t="s">
        <v>12</v>
      </c>
      <c r="C44" s="45"/>
      <c r="D44" s="77"/>
      <c r="E44" s="47"/>
      <c r="F44" s="48"/>
      <c r="G44" s="47"/>
      <c r="H44" s="19"/>
      <c r="J44" s="1"/>
      <c r="L44" s="78"/>
      <c r="M44" s="78"/>
    </row>
    <row r="45" spans="2:13" x14ac:dyDescent="0.25">
      <c r="B45" s="27" t="s">
        <v>13</v>
      </c>
      <c r="C45" s="45"/>
      <c r="D45" s="77"/>
      <c r="E45" s="47"/>
      <c r="F45" s="48"/>
      <c r="G45" s="47"/>
      <c r="H45" s="19"/>
      <c r="J45" s="1"/>
      <c r="L45" s="78"/>
      <c r="M45" s="78"/>
    </row>
    <row r="46" spans="2:13" x14ac:dyDescent="0.25">
      <c r="B46" s="27" t="s">
        <v>14</v>
      </c>
      <c r="C46" s="45"/>
      <c r="D46" s="77"/>
      <c r="E46" s="47"/>
      <c r="F46" s="48"/>
      <c r="G46" s="47"/>
      <c r="H46" s="19"/>
      <c r="J46" s="1"/>
      <c r="L46" s="78"/>
      <c r="M46" s="78"/>
    </row>
    <row r="47" spans="2:13" x14ac:dyDescent="0.25">
      <c r="B47" s="45" t="s">
        <v>80</v>
      </c>
      <c r="C47" s="45" t="s">
        <v>16</v>
      </c>
      <c r="D47" s="77">
        <v>20</v>
      </c>
      <c r="E47" s="47">
        <v>208.52</v>
      </c>
      <c r="F47" s="48">
        <v>5.48</v>
      </c>
      <c r="G47" s="47">
        <v>5.12</v>
      </c>
      <c r="H47" s="43" t="s">
        <v>81</v>
      </c>
      <c r="I47" s="63"/>
      <c r="J47" s="1"/>
      <c r="L47" s="78"/>
      <c r="M47" s="78"/>
    </row>
    <row r="48" spans="2:13" x14ac:dyDescent="0.25">
      <c r="B48" s="27" t="s">
        <v>92</v>
      </c>
      <c r="C48" s="27"/>
      <c r="D48" s="79"/>
      <c r="E48" s="35">
        <f>SUM(E47:E47)</f>
        <v>208.52</v>
      </c>
      <c r="F48" s="35">
        <f>SUM(F47:F47)</f>
        <v>5.48</v>
      </c>
      <c r="G48" s="44"/>
      <c r="H48" s="19"/>
      <c r="J48" s="1"/>
      <c r="M48" s="78"/>
    </row>
    <row r="49" spans="1:18" ht="15" customHeight="1" x14ac:dyDescent="0.25">
      <c r="B49" s="27" t="s">
        <v>94</v>
      </c>
      <c r="C49" s="27"/>
      <c r="D49" s="79"/>
      <c r="E49" s="44"/>
      <c r="F49" s="37"/>
      <c r="G49" s="44"/>
      <c r="H49" s="19"/>
      <c r="J49" s="1"/>
      <c r="M49" s="78"/>
    </row>
    <row r="50" spans="1:18" ht="15" customHeight="1" x14ac:dyDescent="0.25">
      <c r="B50" s="27" t="s">
        <v>95</v>
      </c>
      <c r="C50" s="45"/>
      <c r="D50" s="77"/>
      <c r="E50" s="47"/>
      <c r="F50" s="48"/>
      <c r="G50" s="47"/>
      <c r="H50" s="19"/>
      <c r="J50" s="1"/>
      <c r="M50" s="78"/>
    </row>
    <row r="51" spans="1:18" x14ac:dyDescent="0.25">
      <c r="B51" s="45" t="s">
        <v>206</v>
      </c>
      <c r="C51" s="45" t="s">
        <v>103</v>
      </c>
      <c r="D51" s="77">
        <v>1000000</v>
      </c>
      <c r="E51" s="47">
        <v>1055.0899999999999</v>
      </c>
      <c r="F51" s="48">
        <v>27.71</v>
      </c>
      <c r="G51" s="47">
        <v>6.5128999999999992</v>
      </c>
      <c r="H51" s="43" t="s">
        <v>207</v>
      </c>
      <c r="J51" s="1"/>
      <c r="M51" s="78"/>
    </row>
    <row r="52" spans="1:18" x14ac:dyDescent="0.25">
      <c r="B52" s="45" t="s">
        <v>208</v>
      </c>
      <c r="C52" s="45" t="s">
        <v>103</v>
      </c>
      <c r="D52" s="77">
        <v>500000</v>
      </c>
      <c r="E52" s="47">
        <v>529.84</v>
      </c>
      <c r="F52" s="47">
        <v>13.91</v>
      </c>
      <c r="G52" s="47">
        <v>5.0011000000000001</v>
      </c>
      <c r="H52" s="43" t="s">
        <v>209</v>
      </c>
      <c r="J52" s="1"/>
      <c r="M52" s="78"/>
    </row>
    <row r="53" spans="1:18" x14ac:dyDescent="0.25">
      <c r="B53" s="45" t="s">
        <v>210</v>
      </c>
      <c r="C53" s="45" t="s">
        <v>103</v>
      </c>
      <c r="D53" s="77">
        <v>500000</v>
      </c>
      <c r="E53" s="47">
        <v>495.13</v>
      </c>
      <c r="F53" s="47">
        <v>13</v>
      </c>
      <c r="G53" s="47">
        <v>6.1795999999999998</v>
      </c>
      <c r="H53" s="43" t="s">
        <v>211</v>
      </c>
      <c r="J53" s="80"/>
    </row>
    <row r="54" spans="1:18" ht="15" customHeight="1" x14ac:dyDescent="0.25">
      <c r="B54" s="27" t="s">
        <v>92</v>
      </c>
      <c r="C54" s="27"/>
      <c r="D54" s="79"/>
      <c r="E54" s="35">
        <f>SUM(E51:E53)</f>
        <v>2080.06</v>
      </c>
      <c r="F54" s="35">
        <f>SUM(F51:F53)</f>
        <v>54.620000000000005</v>
      </c>
      <c r="G54" s="44"/>
      <c r="H54" s="19"/>
      <c r="J54" s="80"/>
    </row>
    <row r="55" spans="1:18" x14ac:dyDescent="0.25">
      <c r="B55" s="27" t="s">
        <v>111</v>
      </c>
      <c r="C55" s="45"/>
      <c r="D55" s="79"/>
      <c r="E55" s="44"/>
      <c r="F55" s="37"/>
      <c r="G55" s="44"/>
      <c r="H55" s="19"/>
      <c r="I55" s="63"/>
      <c r="J55" s="1"/>
    </row>
    <row r="56" spans="1:18" x14ac:dyDescent="0.25">
      <c r="B56" s="27" t="s">
        <v>112</v>
      </c>
      <c r="C56" s="45"/>
      <c r="D56" s="79"/>
      <c r="E56" s="47">
        <v>588.32000000000005</v>
      </c>
      <c r="F56" s="81">
        <v>15.45</v>
      </c>
      <c r="G56" s="44"/>
      <c r="H56" s="19"/>
      <c r="I56" s="63"/>
      <c r="J56" s="1"/>
    </row>
    <row r="57" spans="1:18" x14ac:dyDescent="0.25">
      <c r="B57" s="27" t="s">
        <v>212</v>
      </c>
      <c r="C57" s="45"/>
      <c r="D57" s="76"/>
      <c r="E57" s="47">
        <v>0.7</v>
      </c>
      <c r="F57" s="81">
        <v>0.01</v>
      </c>
      <c r="G57" s="47"/>
      <c r="H57" s="19"/>
      <c r="I57" s="63"/>
      <c r="J57" s="1"/>
    </row>
    <row r="58" spans="1:18" x14ac:dyDescent="0.25">
      <c r="B58" s="66" t="s">
        <v>114</v>
      </c>
      <c r="C58" s="66"/>
      <c r="D58" s="82"/>
      <c r="E58" s="36">
        <f>SUM(E43+E48+E54+E56+E57)</f>
        <v>3808.2</v>
      </c>
      <c r="F58" s="36">
        <f>SUM(F43+F48+F54+F56+F57)</f>
        <v>100.00000000000001</v>
      </c>
      <c r="G58" s="68"/>
      <c r="H58" s="83"/>
      <c r="I58" s="63"/>
      <c r="J58" s="1"/>
    </row>
    <row r="59" spans="1:18" x14ac:dyDescent="0.25">
      <c r="B59" s="45" t="s">
        <v>213</v>
      </c>
      <c r="C59" s="49"/>
      <c r="D59" s="84"/>
      <c r="E59" s="85"/>
      <c r="F59" s="85"/>
      <c r="G59" s="85"/>
      <c r="H59" s="86"/>
      <c r="J59" s="1"/>
    </row>
    <row r="60" spans="1:18" x14ac:dyDescent="0.25">
      <c r="B60" s="390" t="s">
        <v>116</v>
      </c>
      <c r="C60" s="391"/>
      <c r="D60" s="391"/>
      <c r="E60" s="391"/>
      <c r="F60" s="391"/>
      <c r="G60" s="391"/>
      <c r="H60" s="392"/>
      <c r="J60" s="1"/>
    </row>
    <row r="61" spans="1:18" x14ac:dyDescent="0.25">
      <c r="B61" s="87" t="s">
        <v>117</v>
      </c>
      <c r="C61" s="88"/>
      <c r="D61" s="88"/>
      <c r="E61" s="88"/>
      <c r="F61" s="88"/>
      <c r="G61" s="88"/>
      <c r="H61" s="89"/>
      <c r="J61" s="1"/>
    </row>
    <row r="62" spans="1:18" x14ac:dyDescent="0.25">
      <c r="B62" s="71" t="s">
        <v>118</v>
      </c>
      <c r="C62" s="88"/>
      <c r="D62" s="88"/>
      <c r="E62" s="88"/>
      <c r="F62" s="88"/>
      <c r="G62" s="88"/>
      <c r="H62" s="89"/>
      <c r="J62" s="1"/>
    </row>
    <row r="63" spans="1:18" x14ac:dyDescent="0.25">
      <c r="B63" s="90"/>
      <c r="C63" s="88"/>
      <c r="D63" s="88"/>
      <c r="E63" s="88"/>
      <c r="F63" s="88"/>
      <c r="G63" s="88"/>
      <c r="H63" s="89"/>
      <c r="J63" s="1"/>
    </row>
    <row r="64" spans="1:18" s="3" customFormat="1" x14ac:dyDescent="0.25">
      <c r="A64" s="2"/>
      <c r="E64" s="91"/>
      <c r="H64" s="92"/>
      <c r="I64" s="1"/>
      <c r="J64" s="2"/>
      <c r="K64" s="2"/>
      <c r="L64" s="2"/>
      <c r="M64" s="2"/>
      <c r="N64" s="2"/>
      <c r="O64" s="2"/>
      <c r="P64" s="2"/>
      <c r="Q64" s="2"/>
      <c r="R64" s="2"/>
    </row>
  </sheetData>
  <mergeCells count="4">
    <mergeCell ref="B1:H1"/>
    <mergeCell ref="B2:H2"/>
    <mergeCell ref="B4:H4"/>
    <mergeCell ref="B60:H60"/>
  </mergeCells>
  <pageMargins left="0.97" right="0.7" top="0.36" bottom="0.51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showGridLines="0" view="pageBreakPreview" topLeftCell="B3" zoomScaleNormal="100" zoomScaleSheetLayoutView="100" workbookViewId="0">
      <selection activeCell="F38" sqref="F38"/>
    </sheetView>
  </sheetViews>
  <sheetFormatPr defaultRowHeight="15" x14ac:dyDescent="0.25"/>
  <cols>
    <col min="1" max="1" width="9.140625" style="2" hidden="1" customWidth="1"/>
    <col min="2" max="2" width="75.85546875" style="70" customWidth="1"/>
    <col min="3" max="3" width="21.5703125" style="70" customWidth="1"/>
    <col min="4" max="4" width="16.28515625" style="70" customWidth="1"/>
    <col min="5" max="7" width="15.42578125" style="70" customWidth="1"/>
    <col min="8" max="8" width="15" style="74" bestFit="1" customWidth="1"/>
    <col min="9" max="9" width="15.140625" style="93" bestFit="1" customWidth="1"/>
    <col min="10" max="10" width="18.42578125" style="2" customWidth="1"/>
    <col min="11" max="11" width="14.7109375" style="2" customWidth="1"/>
    <col min="12" max="16384" width="9.140625" style="2"/>
  </cols>
  <sheetData>
    <row r="1" spans="2:10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0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0" x14ac:dyDescent="0.25">
      <c r="B3" s="125" t="s">
        <v>2</v>
      </c>
      <c r="C3" s="129"/>
      <c r="D3" s="128"/>
      <c r="E3" s="127"/>
      <c r="F3" s="127"/>
      <c r="G3" s="127"/>
      <c r="H3" s="126"/>
    </row>
    <row r="4" spans="2:10" x14ac:dyDescent="0.25">
      <c r="B4" s="395" t="s">
        <v>281</v>
      </c>
      <c r="C4" s="396"/>
      <c r="D4" s="396"/>
      <c r="E4" s="396"/>
      <c r="F4" s="396"/>
      <c r="G4" s="396"/>
      <c r="H4" s="397"/>
    </row>
    <row r="5" spans="2:10" x14ac:dyDescent="0.25">
      <c r="B5" s="4" t="s">
        <v>4</v>
      </c>
      <c r="C5" s="123"/>
      <c r="D5" s="124"/>
      <c r="E5" s="123"/>
      <c r="F5" s="123"/>
      <c r="G5" s="123"/>
      <c r="H5" s="122"/>
    </row>
    <row r="6" spans="2:10" x14ac:dyDescent="0.25">
      <c r="B6" s="125"/>
      <c r="C6" s="123"/>
      <c r="D6" s="124"/>
      <c r="E6" s="123"/>
      <c r="F6" s="123"/>
      <c r="G6" s="123"/>
      <c r="H6" s="122"/>
    </row>
    <row r="7" spans="2:10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0" x14ac:dyDescent="0.25">
      <c r="B8" s="4" t="s">
        <v>12</v>
      </c>
      <c r="C8" s="19"/>
      <c r="D8" s="120"/>
      <c r="E8" s="121"/>
      <c r="F8" s="119"/>
      <c r="G8" s="119"/>
      <c r="H8" s="118"/>
    </row>
    <row r="9" spans="2:10" x14ac:dyDescent="0.25">
      <c r="B9" s="4" t="s">
        <v>13</v>
      </c>
      <c r="C9" s="19"/>
      <c r="D9" s="120"/>
      <c r="E9" s="121"/>
      <c r="F9" s="119"/>
      <c r="G9" s="119"/>
      <c r="H9" s="118"/>
    </row>
    <row r="10" spans="2:10" x14ac:dyDescent="0.25">
      <c r="B10" s="4" t="s">
        <v>14</v>
      </c>
      <c r="C10" s="19"/>
      <c r="D10" s="120"/>
      <c r="E10" s="120"/>
      <c r="F10" s="119"/>
      <c r="G10" s="119"/>
      <c r="H10" s="118"/>
      <c r="J10" s="1"/>
    </row>
    <row r="11" spans="2:10" x14ac:dyDescent="0.25">
      <c r="B11" s="28" t="s">
        <v>280</v>
      </c>
      <c r="C11" s="28" t="s">
        <v>270</v>
      </c>
      <c r="D11" s="116">
        <v>150</v>
      </c>
      <c r="E11" s="116">
        <v>1595.1</v>
      </c>
      <c r="F11" s="111">
        <v>9.14</v>
      </c>
      <c r="G11" s="32">
        <v>9.0272999999999985</v>
      </c>
      <c r="H11" s="111" t="s">
        <v>279</v>
      </c>
      <c r="J11" s="1"/>
    </row>
    <row r="12" spans="2:10" x14ac:dyDescent="0.25">
      <c r="B12" s="28" t="s">
        <v>278</v>
      </c>
      <c r="C12" s="28" t="s">
        <v>259</v>
      </c>
      <c r="D12" s="116">
        <v>100</v>
      </c>
      <c r="E12" s="116">
        <v>1067.01</v>
      </c>
      <c r="F12" s="111">
        <v>6.11</v>
      </c>
      <c r="G12" s="32">
        <v>6.6802999999999999</v>
      </c>
      <c r="H12" s="111" t="s">
        <v>277</v>
      </c>
      <c r="J12" s="1"/>
    </row>
    <row r="13" spans="2:10" x14ac:dyDescent="0.25">
      <c r="B13" s="28" t="s">
        <v>276</v>
      </c>
      <c r="C13" s="28" t="s">
        <v>273</v>
      </c>
      <c r="D13" s="116">
        <v>100</v>
      </c>
      <c r="E13" s="116">
        <v>1063.8499999999999</v>
      </c>
      <c r="F13" s="111">
        <v>6.09</v>
      </c>
      <c r="G13" s="32">
        <v>5.6325000000000003</v>
      </c>
      <c r="H13" s="111" t="s">
        <v>275</v>
      </c>
      <c r="J13" s="1"/>
    </row>
    <row r="14" spans="2:10" x14ac:dyDescent="0.25">
      <c r="B14" s="28" t="s">
        <v>274</v>
      </c>
      <c r="C14" s="28" t="s">
        <v>273</v>
      </c>
      <c r="D14" s="116">
        <v>100</v>
      </c>
      <c r="E14" s="116">
        <v>1060.51</v>
      </c>
      <c r="F14" s="111">
        <v>6.08</v>
      </c>
      <c r="G14" s="32">
        <v>7.04</v>
      </c>
      <c r="H14" s="111" t="s">
        <v>272</v>
      </c>
      <c r="J14" s="1"/>
    </row>
    <row r="15" spans="2:10" x14ac:dyDescent="0.25">
      <c r="B15" s="28" t="s">
        <v>271</v>
      </c>
      <c r="C15" s="28" t="s">
        <v>270</v>
      </c>
      <c r="D15" s="116">
        <v>100</v>
      </c>
      <c r="E15" s="116">
        <v>1061.8499999999999</v>
      </c>
      <c r="F15" s="111">
        <v>6.08</v>
      </c>
      <c r="G15" s="32">
        <v>6.7048999999999994</v>
      </c>
      <c r="H15" s="111" t="s">
        <v>269</v>
      </c>
      <c r="J15" s="1"/>
    </row>
    <row r="16" spans="2:10" x14ac:dyDescent="0.25">
      <c r="B16" s="28" t="s">
        <v>268</v>
      </c>
      <c r="C16" s="28" t="s">
        <v>267</v>
      </c>
      <c r="D16" s="116">
        <v>100</v>
      </c>
      <c r="E16" s="116">
        <v>1019.75</v>
      </c>
      <c r="F16" s="111">
        <v>5.84</v>
      </c>
      <c r="G16" s="32">
        <v>4.7900999999999998</v>
      </c>
      <c r="H16" s="111" t="s">
        <v>266</v>
      </c>
      <c r="J16" s="1"/>
    </row>
    <row r="17" spans="2:14" x14ac:dyDescent="0.25">
      <c r="B17" s="28" t="s">
        <v>265</v>
      </c>
      <c r="C17" s="28" t="s">
        <v>16</v>
      </c>
      <c r="D17" s="116">
        <v>849</v>
      </c>
      <c r="E17" s="116">
        <v>865.02</v>
      </c>
      <c r="F17" s="111">
        <v>4.96</v>
      </c>
      <c r="G17" s="32">
        <v>7.7398999999999996</v>
      </c>
      <c r="H17" s="111" t="s">
        <v>264</v>
      </c>
      <c r="J17" s="1"/>
    </row>
    <row r="18" spans="2:14" x14ac:dyDescent="0.25">
      <c r="B18" s="28" t="s">
        <v>263</v>
      </c>
      <c r="C18" s="28" t="s">
        <v>262</v>
      </c>
      <c r="D18" s="116">
        <v>70</v>
      </c>
      <c r="E18" s="116">
        <v>817.95</v>
      </c>
      <c r="F18" s="111">
        <v>4.6900000000000004</v>
      </c>
      <c r="G18" s="32">
        <v>7.7198000000000002</v>
      </c>
      <c r="H18" s="111" t="s">
        <v>261</v>
      </c>
      <c r="J18" s="1"/>
    </row>
    <row r="19" spans="2:14" x14ac:dyDescent="0.25">
      <c r="B19" s="28" t="s">
        <v>260</v>
      </c>
      <c r="C19" s="28" t="s">
        <v>259</v>
      </c>
      <c r="D19" s="116">
        <v>70</v>
      </c>
      <c r="E19" s="116">
        <v>742.34</v>
      </c>
      <c r="F19" s="111">
        <v>4.25</v>
      </c>
      <c r="G19" s="32">
        <v>6.0849000000000002</v>
      </c>
      <c r="H19" s="111" t="s">
        <v>258</v>
      </c>
      <c r="J19" s="1"/>
    </row>
    <row r="20" spans="2:14" x14ac:dyDescent="0.25">
      <c r="B20" s="28" t="s">
        <v>257</v>
      </c>
      <c r="C20" s="28" t="s">
        <v>16</v>
      </c>
      <c r="D20" s="116">
        <v>70</v>
      </c>
      <c r="E20" s="116">
        <v>721.99</v>
      </c>
      <c r="F20" s="111">
        <v>4.1399999999999997</v>
      </c>
      <c r="G20" s="32">
        <v>5.2198999999999991</v>
      </c>
      <c r="H20" s="111" t="s">
        <v>256</v>
      </c>
      <c r="J20" s="1"/>
    </row>
    <row r="21" spans="2:14" x14ac:dyDescent="0.25">
      <c r="B21" s="28" t="s">
        <v>255</v>
      </c>
      <c r="C21" s="28" t="s">
        <v>254</v>
      </c>
      <c r="D21" s="116">
        <v>50</v>
      </c>
      <c r="E21" s="116">
        <v>533.80999999999995</v>
      </c>
      <c r="F21" s="111">
        <v>3.06</v>
      </c>
      <c r="G21" s="32">
        <v>4.9500999999999999</v>
      </c>
      <c r="H21" s="111" t="s">
        <v>253</v>
      </c>
      <c r="J21" s="1"/>
    </row>
    <row r="22" spans="2:14" x14ac:dyDescent="0.25">
      <c r="B22" s="28" t="s">
        <v>252</v>
      </c>
      <c r="C22" s="28" t="s">
        <v>32</v>
      </c>
      <c r="D22" s="116">
        <v>50</v>
      </c>
      <c r="E22" s="116">
        <v>518.1</v>
      </c>
      <c r="F22" s="111">
        <v>2.97</v>
      </c>
      <c r="G22" s="32">
        <v>6.06</v>
      </c>
      <c r="H22" s="111" t="s">
        <v>251</v>
      </c>
      <c r="J22" s="1"/>
    </row>
    <row r="23" spans="2:14" x14ac:dyDescent="0.25">
      <c r="B23" s="28" t="s">
        <v>250</v>
      </c>
      <c r="C23" s="28" t="s">
        <v>239</v>
      </c>
      <c r="D23" s="116">
        <v>38</v>
      </c>
      <c r="E23" s="116">
        <v>363.2</v>
      </c>
      <c r="F23" s="111">
        <v>2.08</v>
      </c>
      <c r="G23" s="32">
        <v>7.1598999999999995</v>
      </c>
      <c r="H23" s="111" t="s">
        <v>249</v>
      </c>
      <c r="J23" s="1"/>
    </row>
    <row r="24" spans="2:14" x14ac:dyDescent="0.25">
      <c r="B24" s="28" t="s">
        <v>248</v>
      </c>
      <c r="C24" s="28" t="s">
        <v>239</v>
      </c>
      <c r="D24" s="116">
        <v>14</v>
      </c>
      <c r="E24" s="116">
        <v>134.38</v>
      </c>
      <c r="F24" s="111">
        <v>0.77</v>
      </c>
      <c r="G24" s="32">
        <v>7.1598999999999995</v>
      </c>
      <c r="H24" s="111" t="s">
        <v>247</v>
      </c>
      <c r="J24" s="1"/>
    </row>
    <row r="25" spans="2:14" x14ac:dyDescent="0.25">
      <c r="B25" s="28" t="s">
        <v>246</v>
      </c>
      <c r="C25" s="28" t="s">
        <v>239</v>
      </c>
      <c r="D25" s="116">
        <v>12</v>
      </c>
      <c r="E25" s="116">
        <v>114.43</v>
      </c>
      <c r="F25" s="111">
        <v>0.66</v>
      </c>
      <c r="G25" s="32">
        <v>7.1598999999999995</v>
      </c>
      <c r="H25" s="111" t="s">
        <v>245</v>
      </c>
      <c r="J25" s="1"/>
    </row>
    <row r="26" spans="2:14" x14ac:dyDescent="0.25">
      <c r="B26" s="28" t="s">
        <v>244</v>
      </c>
      <c r="C26" s="28" t="s">
        <v>239</v>
      </c>
      <c r="D26" s="116">
        <v>12</v>
      </c>
      <c r="E26" s="116">
        <v>113.87</v>
      </c>
      <c r="F26" s="111">
        <v>0.65</v>
      </c>
      <c r="G26" s="32">
        <v>7.1598999999999995</v>
      </c>
      <c r="H26" s="111" t="s">
        <v>243</v>
      </c>
      <c r="J26" s="1"/>
    </row>
    <row r="27" spans="2:14" x14ac:dyDescent="0.25">
      <c r="B27" s="28" t="s">
        <v>242</v>
      </c>
      <c r="C27" s="28" t="s">
        <v>239</v>
      </c>
      <c r="D27" s="116">
        <v>2</v>
      </c>
      <c r="E27" s="116">
        <v>18.47</v>
      </c>
      <c r="F27" s="111">
        <v>0.11</v>
      </c>
      <c r="G27" s="32">
        <v>7.1603000000000003</v>
      </c>
      <c r="H27" s="111" t="s">
        <v>241</v>
      </c>
      <c r="J27" s="1"/>
    </row>
    <row r="28" spans="2:14" x14ac:dyDescent="0.25">
      <c r="B28" s="28" t="s">
        <v>240</v>
      </c>
      <c r="C28" s="28" t="s">
        <v>239</v>
      </c>
      <c r="D28" s="116">
        <v>2</v>
      </c>
      <c r="E28" s="116">
        <v>18.54</v>
      </c>
      <c r="F28" s="111">
        <v>0.11</v>
      </c>
      <c r="G28" s="32">
        <v>7.1542999999999992</v>
      </c>
      <c r="H28" s="111" t="s">
        <v>238</v>
      </c>
      <c r="J28" s="1"/>
    </row>
    <row r="29" spans="2:14" x14ac:dyDescent="0.25">
      <c r="B29" s="27" t="s">
        <v>92</v>
      </c>
      <c r="C29" s="28"/>
      <c r="D29" s="39"/>
      <c r="E29" s="35">
        <f>SUM(E11:E28)</f>
        <v>11830.170000000002</v>
      </c>
      <c r="F29" s="35">
        <f>SUM(F11:F28)</f>
        <v>67.790000000000006</v>
      </c>
      <c r="G29" s="117"/>
      <c r="H29" s="41"/>
      <c r="I29" s="113"/>
      <c r="J29" s="1"/>
      <c r="L29" s="78"/>
      <c r="N29" s="78"/>
    </row>
    <row r="30" spans="2:14" x14ac:dyDescent="0.25">
      <c r="B30" s="27" t="s">
        <v>94</v>
      </c>
      <c r="C30" s="43"/>
      <c r="D30" s="39"/>
      <c r="E30" s="44"/>
      <c r="F30" s="44"/>
      <c r="G30" s="117"/>
      <c r="H30" s="41"/>
      <c r="I30" s="113"/>
      <c r="J30" s="1"/>
      <c r="L30" s="78"/>
      <c r="N30" s="78"/>
    </row>
    <row r="31" spans="2:14" x14ac:dyDescent="0.25">
      <c r="B31" s="27" t="s">
        <v>95</v>
      </c>
      <c r="C31" s="43"/>
      <c r="D31" s="39"/>
      <c r="E31" s="44"/>
      <c r="F31" s="44"/>
      <c r="G31" s="117"/>
      <c r="H31" s="41"/>
      <c r="I31" s="113"/>
      <c r="J31" s="1"/>
      <c r="L31" s="78"/>
      <c r="N31" s="78"/>
    </row>
    <row r="32" spans="2:14" x14ac:dyDescent="0.25">
      <c r="B32" s="45" t="s">
        <v>109</v>
      </c>
      <c r="C32" s="28" t="s">
        <v>103</v>
      </c>
      <c r="D32" s="116">
        <v>1000000</v>
      </c>
      <c r="E32" s="47">
        <v>1057.98</v>
      </c>
      <c r="F32" s="47">
        <v>6.06</v>
      </c>
      <c r="G32" s="115">
        <v>5.6326999999999998</v>
      </c>
      <c r="H32" s="41" t="s">
        <v>110</v>
      </c>
      <c r="I32" s="113"/>
      <c r="J32" s="1"/>
      <c r="L32" s="78"/>
      <c r="N32" s="78"/>
    </row>
    <row r="33" spans="2:14" x14ac:dyDescent="0.25">
      <c r="B33" s="45" t="s">
        <v>210</v>
      </c>
      <c r="C33" s="28" t="s">
        <v>103</v>
      </c>
      <c r="D33" s="116">
        <v>1000000</v>
      </c>
      <c r="E33" s="47">
        <v>990.26</v>
      </c>
      <c r="F33" s="47">
        <v>5.67</v>
      </c>
      <c r="G33" s="115">
        <v>6.1795999999999998</v>
      </c>
      <c r="H33" s="41" t="s">
        <v>211</v>
      </c>
      <c r="I33" s="113"/>
      <c r="J33" s="1"/>
      <c r="L33" s="78"/>
      <c r="N33" s="78"/>
    </row>
    <row r="34" spans="2:14" x14ac:dyDescent="0.25">
      <c r="B34" s="27" t="s">
        <v>92</v>
      </c>
      <c r="C34" s="43"/>
      <c r="D34" s="39"/>
      <c r="E34" s="36">
        <f>SUM(E32:E33)</f>
        <v>2048.2399999999998</v>
      </c>
      <c r="F34" s="36">
        <f>SUM(F32:F33)</f>
        <v>11.73</v>
      </c>
      <c r="G34" s="114"/>
      <c r="H34" s="41"/>
      <c r="I34" s="113"/>
      <c r="J34" s="1"/>
      <c r="L34" s="78"/>
      <c r="N34" s="78"/>
    </row>
    <row r="35" spans="2:14" ht="15" customHeight="1" x14ac:dyDescent="0.25">
      <c r="B35" s="27" t="s">
        <v>111</v>
      </c>
      <c r="C35" s="45"/>
      <c r="D35" s="76"/>
      <c r="E35" s="112"/>
      <c r="F35" s="42"/>
      <c r="G35" s="42"/>
      <c r="H35" s="23"/>
      <c r="J35" s="1"/>
      <c r="L35" s="78"/>
      <c r="N35" s="78"/>
    </row>
    <row r="36" spans="2:14" ht="15" customHeight="1" x14ac:dyDescent="0.25">
      <c r="B36" s="27" t="s">
        <v>112</v>
      </c>
      <c r="C36" s="45"/>
      <c r="D36" s="76"/>
      <c r="E36" s="112">
        <v>3607.17</v>
      </c>
      <c r="F36" s="111">
        <v>20.66</v>
      </c>
      <c r="G36" s="42"/>
      <c r="H36" s="23"/>
      <c r="J36" s="1"/>
      <c r="L36" s="78"/>
      <c r="N36" s="78"/>
    </row>
    <row r="37" spans="2:14" ht="15" customHeight="1" x14ac:dyDescent="0.25">
      <c r="B37" s="27" t="s">
        <v>113</v>
      </c>
      <c r="C37" s="45"/>
      <c r="D37" s="76"/>
      <c r="E37" s="112">
        <v>-29</v>
      </c>
      <c r="F37" s="111">
        <v>-0.18</v>
      </c>
      <c r="G37" s="42"/>
      <c r="H37" s="23"/>
      <c r="J37" s="1"/>
      <c r="L37" s="78"/>
    </row>
    <row r="38" spans="2:14" x14ac:dyDescent="0.25">
      <c r="B38" s="66" t="s">
        <v>114</v>
      </c>
      <c r="C38" s="66"/>
      <c r="D38" s="67"/>
      <c r="E38" s="35">
        <f>E37+E36+E29+E34</f>
        <v>17456.580000000002</v>
      </c>
      <c r="F38" s="35">
        <f>F37+F36+F29+F34</f>
        <v>100.00000000000001</v>
      </c>
      <c r="G38" s="68"/>
      <c r="H38" s="83"/>
      <c r="J38" s="1"/>
    </row>
    <row r="39" spans="2:14" x14ac:dyDescent="0.25">
      <c r="B39" s="45" t="s">
        <v>115</v>
      </c>
      <c r="C39" s="49"/>
      <c r="D39" s="84"/>
      <c r="E39" s="110"/>
      <c r="F39" s="85"/>
      <c r="G39" s="85"/>
      <c r="H39" s="86"/>
    </row>
    <row r="40" spans="2:14" s="1" customFormat="1" x14ac:dyDescent="0.25">
      <c r="B40" s="390" t="s">
        <v>116</v>
      </c>
      <c r="C40" s="391"/>
      <c r="D40" s="391"/>
      <c r="E40" s="391"/>
      <c r="F40" s="391"/>
      <c r="G40" s="391"/>
      <c r="H40" s="392"/>
      <c r="I40" s="93"/>
      <c r="J40" s="2"/>
    </row>
    <row r="41" spans="2:14" s="1" customFormat="1" x14ac:dyDescent="0.25">
      <c r="B41" s="70" t="s">
        <v>117</v>
      </c>
      <c r="C41" s="88"/>
      <c r="D41" s="88"/>
      <c r="E41" s="88"/>
      <c r="F41" s="88"/>
      <c r="G41" s="88"/>
      <c r="H41" s="88"/>
      <c r="I41" s="93"/>
      <c r="J41" s="2"/>
    </row>
    <row r="42" spans="2:14" s="1" customFormat="1" x14ac:dyDescent="0.25">
      <c r="B42" s="71" t="s">
        <v>118</v>
      </c>
      <c r="C42" s="88"/>
      <c r="D42" s="88"/>
      <c r="E42" s="88"/>
      <c r="F42" s="88"/>
      <c r="G42" s="88"/>
      <c r="H42" s="88"/>
      <c r="I42" s="93"/>
      <c r="J42" s="2"/>
    </row>
    <row r="43" spans="2:14" s="1" customFormat="1" ht="15.75" x14ac:dyDescent="0.3">
      <c r="B43" s="28"/>
      <c r="C43" s="109"/>
      <c r="D43" s="108"/>
      <c r="E43" s="107"/>
      <c r="F43"/>
      <c r="G43"/>
      <c r="H43" s="88"/>
      <c r="I43" s="93"/>
      <c r="J43" s="2"/>
    </row>
    <row r="44" spans="2:14" s="1" customFormat="1" x14ac:dyDescent="0.25">
      <c r="B44" s="101" t="s">
        <v>237</v>
      </c>
      <c r="C44" s="88"/>
      <c r="D44" s="88"/>
      <c r="E44" s="88"/>
      <c r="F44" s="88"/>
      <c r="G44" s="88"/>
      <c r="H44" s="88"/>
      <c r="I44" s="93"/>
      <c r="J44" s="2"/>
    </row>
    <row r="45" spans="2:14" s="1" customFormat="1" ht="32.25" customHeight="1" x14ac:dyDescent="0.25">
      <c r="B45" s="398" t="s">
        <v>236</v>
      </c>
      <c r="C45" s="398"/>
      <c r="D45" s="398"/>
      <c r="E45" s="398"/>
      <c r="F45" s="398"/>
      <c r="G45" s="398"/>
      <c r="H45" s="88"/>
      <c r="I45" s="93"/>
      <c r="J45" s="2"/>
    </row>
    <row r="46" spans="2:14" s="1" customFormat="1" x14ac:dyDescent="0.25">
      <c r="B46" s="106" t="s">
        <v>235</v>
      </c>
      <c r="C46" s="400" t="s">
        <v>234</v>
      </c>
      <c r="D46" s="400"/>
      <c r="E46" s="400"/>
      <c r="F46" s="400"/>
      <c r="G46" s="105"/>
      <c r="H46" s="105"/>
      <c r="I46" s="93"/>
      <c r="J46" s="2"/>
    </row>
    <row r="47" spans="2:14" s="1" customFormat="1" ht="48.2" customHeight="1" x14ac:dyDescent="0.25">
      <c r="B47" s="102" t="s">
        <v>220</v>
      </c>
      <c r="C47" s="401" t="s">
        <v>233</v>
      </c>
      <c r="D47" s="402"/>
      <c r="E47" s="402"/>
      <c r="F47" s="403"/>
      <c r="G47" s="404"/>
      <c r="H47" s="394"/>
      <c r="I47" s="93"/>
      <c r="J47" s="2"/>
    </row>
    <row r="48" spans="2:14" s="1" customFormat="1" ht="48.2" customHeight="1" x14ac:dyDescent="0.25">
      <c r="B48" s="104" t="s">
        <v>216</v>
      </c>
      <c r="C48" s="393" t="s">
        <v>233</v>
      </c>
      <c r="D48" s="393"/>
      <c r="E48" s="393"/>
      <c r="F48" s="393"/>
      <c r="G48" s="103"/>
      <c r="H48" s="103"/>
      <c r="I48" s="93"/>
      <c r="J48" s="2"/>
    </row>
    <row r="49" spans="1:14" s="1" customFormat="1" ht="46.5" customHeight="1" x14ac:dyDescent="0.25">
      <c r="B49" s="102" t="s">
        <v>218</v>
      </c>
      <c r="C49" s="393" t="s">
        <v>233</v>
      </c>
      <c r="D49" s="393"/>
      <c r="E49" s="393"/>
      <c r="F49" s="393"/>
      <c r="G49" s="394"/>
      <c r="H49" s="394"/>
      <c r="I49" s="93"/>
      <c r="J49" s="2"/>
    </row>
    <row r="50" spans="1:14" s="1" customFormat="1" x14ac:dyDescent="0.25">
      <c r="B50" s="101"/>
      <c r="C50" s="88"/>
      <c r="D50" s="88"/>
      <c r="E50" s="88"/>
      <c r="F50" s="88"/>
      <c r="G50" s="88"/>
      <c r="H50" s="88"/>
      <c r="I50" s="93"/>
      <c r="J50" s="2"/>
    </row>
    <row r="51" spans="1:14" s="1" customFormat="1" ht="45" x14ac:dyDescent="0.25">
      <c r="B51" s="100" t="s">
        <v>232</v>
      </c>
      <c r="C51" s="88"/>
      <c r="D51" s="88"/>
      <c r="E51" s="88"/>
      <c r="F51" s="88"/>
      <c r="G51" s="88"/>
      <c r="H51" s="88"/>
      <c r="I51" s="93"/>
      <c r="J51" s="2"/>
    </row>
    <row r="52" spans="1:14" s="1" customFormat="1" ht="60" x14ac:dyDescent="0.25">
      <c r="B52" s="98" t="s">
        <v>231</v>
      </c>
      <c r="C52" s="98" t="s">
        <v>11</v>
      </c>
      <c r="D52" s="399" t="s">
        <v>230</v>
      </c>
      <c r="E52" s="399"/>
      <c r="F52" s="99" t="s">
        <v>229</v>
      </c>
      <c r="G52" s="88"/>
      <c r="H52" s="88"/>
      <c r="I52" s="93"/>
      <c r="J52" s="2"/>
    </row>
    <row r="53" spans="1:14" s="1" customFormat="1" ht="30" x14ac:dyDescent="0.25">
      <c r="B53" s="98"/>
      <c r="C53" s="98"/>
      <c r="D53" s="99" t="s">
        <v>228</v>
      </c>
      <c r="E53" s="99" t="s">
        <v>227</v>
      </c>
      <c r="F53" s="98"/>
      <c r="G53" s="88"/>
      <c r="H53" s="88"/>
      <c r="I53" s="93"/>
      <c r="J53" s="2"/>
    </row>
    <row r="54" spans="1:14" s="1" customFormat="1" x14ac:dyDescent="0.25">
      <c r="B54" s="97" t="s">
        <v>226</v>
      </c>
      <c r="C54" s="97" t="s">
        <v>225</v>
      </c>
      <c r="D54" s="96">
        <v>0</v>
      </c>
      <c r="E54" s="95">
        <v>0</v>
      </c>
      <c r="F54" s="96">
        <v>1074.635</v>
      </c>
      <c r="G54" s="88"/>
      <c r="H54" s="88"/>
      <c r="I54" s="93"/>
      <c r="J54" s="2"/>
    </row>
    <row r="55" spans="1:14" s="1" customFormat="1" x14ac:dyDescent="0.25">
      <c r="B55" s="97" t="s">
        <v>224</v>
      </c>
      <c r="C55" s="97" t="s">
        <v>223</v>
      </c>
      <c r="D55" s="96">
        <v>0</v>
      </c>
      <c r="E55" s="95">
        <v>0</v>
      </c>
      <c r="F55" s="96">
        <v>30.069151671232881</v>
      </c>
      <c r="G55" s="88"/>
      <c r="H55" s="88"/>
      <c r="I55" s="93"/>
      <c r="J55" s="2"/>
    </row>
    <row r="56" spans="1:14" s="1" customFormat="1" x14ac:dyDescent="0.25">
      <c r="B56" s="97" t="s">
        <v>222</v>
      </c>
      <c r="C56" s="97" t="s">
        <v>221</v>
      </c>
      <c r="D56" s="96">
        <v>0</v>
      </c>
      <c r="E56" s="95">
        <v>0</v>
      </c>
      <c r="F56" s="96">
        <v>2726.8767123287671</v>
      </c>
      <c r="G56" s="88"/>
      <c r="H56" s="88"/>
      <c r="I56" s="93"/>
      <c r="J56" s="2"/>
    </row>
    <row r="57" spans="1:14" s="1" customFormat="1" x14ac:dyDescent="0.25">
      <c r="B57" s="97" t="s">
        <v>220</v>
      </c>
      <c r="C57" s="97" t="s">
        <v>219</v>
      </c>
      <c r="D57" s="96">
        <v>0</v>
      </c>
      <c r="E57" s="95">
        <v>0</v>
      </c>
      <c r="F57" s="96">
        <v>3450.6126042684932</v>
      </c>
      <c r="G57" s="88"/>
      <c r="H57" s="88"/>
      <c r="I57" s="93"/>
      <c r="J57" s="2"/>
    </row>
    <row r="58" spans="1:14" s="1" customFormat="1" x14ac:dyDescent="0.25">
      <c r="B58" s="97" t="s">
        <v>218</v>
      </c>
      <c r="C58" s="97" t="s">
        <v>217</v>
      </c>
      <c r="D58" s="96">
        <v>0</v>
      </c>
      <c r="E58" s="95">
        <v>0</v>
      </c>
      <c r="F58" s="96">
        <v>4978.2363019092463</v>
      </c>
      <c r="G58" s="88"/>
      <c r="H58" s="88"/>
      <c r="I58" s="93"/>
      <c r="J58" s="2"/>
    </row>
    <row r="59" spans="1:14" s="1" customFormat="1" x14ac:dyDescent="0.25">
      <c r="B59" s="97" t="s">
        <v>216</v>
      </c>
      <c r="C59" s="97" t="s">
        <v>215</v>
      </c>
      <c r="D59" s="96">
        <v>0</v>
      </c>
      <c r="E59" s="95">
        <v>0</v>
      </c>
      <c r="F59" s="94">
        <v>2174.158904109589</v>
      </c>
      <c r="G59" s="88"/>
      <c r="H59" s="88"/>
      <c r="I59" s="93"/>
      <c r="J59" s="2"/>
    </row>
    <row r="60" spans="1:14" s="1" customFormat="1" x14ac:dyDescent="0.25">
      <c r="B60" s="88" t="s">
        <v>214</v>
      </c>
      <c r="C60" s="88"/>
      <c r="D60" s="88"/>
      <c r="E60" s="88"/>
      <c r="F60" s="88"/>
      <c r="G60" s="88"/>
      <c r="H60" s="88"/>
      <c r="I60" s="93"/>
      <c r="J60" s="2"/>
    </row>
    <row r="61" spans="1:14" s="70" customFormat="1" x14ac:dyDescent="0.25">
      <c r="A61" s="2"/>
      <c r="H61" s="74"/>
      <c r="I61" s="93"/>
      <c r="J61" s="2"/>
      <c r="K61" s="2"/>
      <c r="L61" s="2"/>
      <c r="M61" s="2"/>
      <c r="N61" s="2"/>
    </row>
    <row r="84" s="2" customFormat="1" ht="15" customHeight="1" x14ac:dyDescent="0.25"/>
    <row r="86" s="2" customFormat="1" ht="15" customHeight="1" x14ac:dyDescent="0.25"/>
    <row r="90" s="2" customFormat="1" ht="25.5" customHeight="1" x14ac:dyDescent="0.25"/>
    <row r="96" s="2" customFormat="1" ht="15" customHeight="1" x14ac:dyDescent="0.25"/>
  </sheetData>
  <mergeCells count="12">
    <mergeCell ref="D52:E52"/>
    <mergeCell ref="C46:F46"/>
    <mergeCell ref="C47:F47"/>
    <mergeCell ref="G47:H47"/>
    <mergeCell ref="C48:F48"/>
    <mergeCell ref="C49:F49"/>
    <mergeCell ref="G49:H49"/>
    <mergeCell ref="B1:H1"/>
    <mergeCell ref="B2:H2"/>
    <mergeCell ref="B4:H4"/>
    <mergeCell ref="B40:H40"/>
    <mergeCell ref="B45:G45"/>
  </mergeCells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showGridLines="0" view="pageBreakPreview" topLeftCell="B3" zoomScaleNormal="100" zoomScaleSheetLayoutView="100" workbookViewId="0">
      <selection activeCell="B5" sqref="B5"/>
    </sheetView>
  </sheetViews>
  <sheetFormatPr defaultRowHeight="15" x14ac:dyDescent="0.25"/>
  <cols>
    <col min="1" max="1" width="9.140625" style="70" hidden="1" customWidth="1"/>
    <col min="2" max="2" width="81.5703125" style="70" bestFit="1" customWidth="1"/>
    <col min="3" max="3" width="18" style="70" bestFit="1" customWidth="1"/>
    <col min="4" max="4" width="14.5703125" style="70" bestFit="1" customWidth="1"/>
    <col min="5" max="7" width="15.42578125" style="70" customWidth="1"/>
    <col min="8" max="8" width="17.42578125" style="74" customWidth="1"/>
    <col min="9" max="9" width="14.85546875" style="1" bestFit="1" customWidth="1"/>
    <col min="10" max="10" width="16.7109375" style="2" customWidth="1"/>
    <col min="11" max="11" width="9.85546875" style="70" bestFit="1" customWidth="1"/>
    <col min="12" max="256" width="9.140625" style="70"/>
    <col min="257" max="257" width="0" style="70" hidden="1" customWidth="1"/>
    <col min="258" max="258" width="81.5703125" style="70" bestFit="1" customWidth="1"/>
    <col min="259" max="259" width="18" style="70" bestFit="1" customWidth="1"/>
    <col min="260" max="260" width="14.5703125" style="70" bestFit="1" customWidth="1"/>
    <col min="261" max="263" width="15.42578125" style="70" customWidth="1"/>
    <col min="264" max="264" width="17.42578125" style="70" customWidth="1"/>
    <col min="265" max="265" width="14.85546875" style="70" bestFit="1" customWidth="1"/>
    <col min="266" max="266" width="16.7109375" style="70" customWidth="1"/>
    <col min="267" max="267" width="9.85546875" style="70" bestFit="1" customWidth="1"/>
    <col min="268" max="512" width="9.140625" style="70"/>
    <col min="513" max="513" width="0" style="70" hidden="1" customWidth="1"/>
    <col min="514" max="514" width="81.5703125" style="70" bestFit="1" customWidth="1"/>
    <col min="515" max="515" width="18" style="70" bestFit="1" customWidth="1"/>
    <col min="516" max="516" width="14.5703125" style="70" bestFit="1" customWidth="1"/>
    <col min="517" max="519" width="15.42578125" style="70" customWidth="1"/>
    <col min="520" max="520" width="17.42578125" style="70" customWidth="1"/>
    <col min="521" max="521" width="14.85546875" style="70" bestFit="1" customWidth="1"/>
    <col min="522" max="522" width="16.7109375" style="70" customWidth="1"/>
    <col min="523" max="523" width="9.85546875" style="70" bestFit="1" customWidth="1"/>
    <col min="524" max="768" width="9.140625" style="70"/>
    <col min="769" max="769" width="0" style="70" hidden="1" customWidth="1"/>
    <col min="770" max="770" width="81.5703125" style="70" bestFit="1" customWidth="1"/>
    <col min="771" max="771" width="18" style="70" bestFit="1" customWidth="1"/>
    <col min="772" max="772" width="14.5703125" style="70" bestFit="1" customWidth="1"/>
    <col min="773" max="775" width="15.42578125" style="70" customWidth="1"/>
    <col min="776" max="776" width="17.42578125" style="70" customWidth="1"/>
    <col min="777" max="777" width="14.85546875" style="70" bestFit="1" customWidth="1"/>
    <col min="778" max="778" width="16.7109375" style="70" customWidth="1"/>
    <col min="779" max="779" width="9.85546875" style="70" bestFit="1" customWidth="1"/>
    <col min="780" max="1024" width="9.140625" style="70"/>
    <col min="1025" max="1025" width="0" style="70" hidden="1" customWidth="1"/>
    <col min="1026" max="1026" width="81.5703125" style="70" bestFit="1" customWidth="1"/>
    <col min="1027" max="1027" width="18" style="70" bestFit="1" customWidth="1"/>
    <col min="1028" max="1028" width="14.5703125" style="70" bestFit="1" customWidth="1"/>
    <col min="1029" max="1031" width="15.42578125" style="70" customWidth="1"/>
    <col min="1032" max="1032" width="17.42578125" style="70" customWidth="1"/>
    <col min="1033" max="1033" width="14.85546875" style="70" bestFit="1" customWidth="1"/>
    <col min="1034" max="1034" width="16.7109375" style="70" customWidth="1"/>
    <col min="1035" max="1035" width="9.85546875" style="70" bestFit="1" customWidth="1"/>
    <col min="1036" max="1280" width="9.140625" style="70"/>
    <col min="1281" max="1281" width="0" style="70" hidden="1" customWidth="1"/>
    <col min="1282" max="1282" width="81.5703125" style="70" bestFit="1" customWidth="1"/>
    <col min="1283" max="1283" width="18" style="70" bestFit="1" customWidth="1"/>
    <col min="1284" max="1284" width="14.5703125" style="70" bestFit="1" customWidth="1"/>
    <col min="1285" max="1287" width="15.42578125" style="70" customWidth="1"/>
    <col min="1288" max="1288" width="17.42578125" style="70" customWidth="1"/>
    <col min="1289" max="1289" width="14.85546875" style="70" bestFit="1" customWidth="1"/>
    <col min="1290" max="1290" width="16.7109375" style="70" customWidth="1"/>
    <col min="1291" max="1291" width="9.85546875" style="70" bestFit="1" customWidth="1"/>
    <col min="1292" max="1536" width="9.140625" style="70"/>
    <col min="1537" max="1537" width="0" style="70" hidden="1" customWidth="1"/>
    <col min="1538" max="1538" width="81.5703125" style="70" bestFit="1" customWidth="1"/>
    <col min="1539" max="1539" width="18" style="70" bestFit="1" customWidth="1"/>
    <col min="1540" max="1540" width="14.5703125" style="70" bestFit="1" customWidth="1"/>
    <col min="1541" max="1543" width="15.42578125" style="70" customWidth="1"/>
    <col min="1544" max="1544" width="17.42578125" style="70" customWidth="1"/>
    <col min="1545" max="1545" width="14.85546875" style="70" bestFit="1" customWidth="1"/>
    <col min="1546" max="1546" width="16.7109375" style="70" customWidth="1"/>
    <col min="1547" max="1547" width="9.85546875" style="70" bestFit="1" customWidth="1"/>
    <col min="1548" max="1792" width="9.140625" style="70"/>
    <col min="1793" max="1793" width="0" style="70" hidden="1" customWidth="1"/>
    <col min="1794" max="1794" width="81.5703125" style="70" bestFit="1" customWidth="1"/>
    <col min="1795" max="1795" width="18" style="70" bestFit="1" customWidth="1"/>
    <col min="1796" max="1796" width="14.5703125" style="70" bestFit="1" customWidth="1"/>
    <col min="1797" max="1799" width="15.42578125" style="70" customWidth="1"/>
    <col min="1800" max="1800" width="17.42578125" style="70" customWidth="1"/>
    <col min="1801" max="1801" width="14.85546875" style="70" bestFit="1" customWidth="1"/>
    <col min="1802" max="1802" width="16.7109375" style="70" customWidth="1"/>
    <col min="1803" max="1803" width="9.85546875" style="70" bestFit="1" customWidth="1"/>
    <col min="1804" max="2048" width="9.140625" style="70"/>
    <col min="2049" max="2049" width="0" style="70" hidden="1" customWidth="1"/>
    <col min="2050" max="2050" width="81.5703125" style="70" bestFit="1" customWidth="1"/>
    <col min="2051" max="2051" width="18" style="70" bestFit="1" customWidth="1"/>
    <col min="2052" max="2052" width="14.5703125" style="70" bestFit="1" customWidth="1"/>
    <col min="2053" max="2055" width="15.42578125" style="70" customWidth="1"/>
    <col min="2056" max="2056" width="17.42578125" style="70" customWidth="1"/>
    <col min="2057" max="2057" width="14.85546875" style="70" bestFit="1" customWidth="1"/>
    <col min="2058" max="2058" width="16.7109375" style="70" customWidth="1"/>
    <col min="2059" max="2059" width="9.85546875" style="70" bestFit="1" customWidth="1"/>
    <col min="2060" max="2304" width="9.140625" style="70"/>
    <col min="2305" max="2305" width="0" style="70" hidden="1" customWidth="1"/>
    <col min="2306" max="2306" width="81.5703125" style="70" bestFit="1" customWidth="1"/>
    <col min="2307" max="2307" width="18" style="70" bestFit="1" customWidth="1"/>
    <col min="2308" max="2308" width="14.5703125" style="70" bestFit="1" customWidth="1"/>
    <col min="2309" max="2311" width="15.42578125" style="70" customWidth="1"/>
    <col min="2312" max="2312" width="17.42578125" style="70" customWidth="1"/>
    <col min="2313" max="2313" width="14.85546875" style="70" bestFit="1" customWidth="1"/>
    <col min="2314" max="2314" width="16.7109375" style="70" customWidth="1"/>
    <col min="2315" max="2315" width="9.85546875" style="70" bestFit="1" customWidth="1"/>
    <col min="2316" max="2560" width="9.140625" style="70"/>
    <col min="2561" max="2561" width="0" style="70" hidden="1" customWidth="1"/>
    <col min="2562" max="2562" width="81.5703125" style="70" bestFit="1" customWidth="1"/>
    <col min="2563" max="2563" width="18" style="70" bestFit="1" customWidth="1"/>
    <col min="2564" max="2564" width="14.5703125" style="70" bestFit="1" customWidth="1"/>
    <col min="2565" max="2567" width="15.42578125" style="70" customWidth="1"/>
    <col min="2568" max="2568" width="17.42578125" style="70" customWidth="1"/>
    <col min="2569" max="2569" width="14.85546875" style="70" bestFit="1" customWidth="1"/>
    <col min="2570" max="2570" width="16.7109375" style="70" customWidth="1"/>
    <col min="2571" max="2571" width="9.85546875" style="70" bestFit="1" customWidth="1"/>
    <col min="2572" max="2816" width="9.140625" style="70"/>
    <col min="2817" max="2817" width="0" style="70" hidden="1" customWidth="1"/>
    <col min="2818" max="2818" width="81.5703125" style="70" bestFit="1" customWidth="1"/>
    <col min="2819" max="2819" width="18" style="70" bestFit="1" customWidth="1"/>
    <col min="2820" max="2820" width="14.5703125" style="70" bestFit="1" customWidth="1"/>
    <col min="2821" max="2823" width="15.42578125" style="70" customWidth="1"/>
    <col min="2824" max="2824" width="17.42578125" style="70" customWidth="1"/>
    <col min="2825" max="2825" width="14.85546875" style="70" bestFit="1" customWidth="1"/>
    <col min="2826" max="2826" width="16.7109375" style="70" customWidth="1"/>
    <col min="2827" max="2827" width="9.85546875" style="70" bestFit="1" customWidth="1"/>
    <col min="2828" max="3072" width="9.140625" style="70"/>
    <col min="3073" max="3073" width="0" style="70" hidden="1" customWidth="1"/>
    <col min="3074" max="3074" width="81.5703125" style="70" bestFit="1" customWidth="1"/>
    <col min="3075" max="3075" width="18" style="70" bestFit="1" customWidth="1"/>
    <col min="3076" max="3076" width="14.5703125" style="70" bestFit="1" customWidth="1"/>
    <col min="3077" max="3079" width="15.42578125" style="70" customWidth="1"/>
    <col min="3080" max="3080" width="17.42578125" style="70" customWidth="1"/>
    <col min="3081" max="3081" width="14.85546875" style="70" bestFit="1" customWidth="1"/>
    <col min="3082" max="3082" width="16.7109375" style="70" customWidth="1"/>
    <col min="3083" max="3083" width="9.85546875" style="70" bestFit="1" customWidth="1"/>
    <col min="3084" max="3328" width="9.140625" style="70"/>
    <col min="3329" max="3329" width="0" style="70" hidden="1" customWidth="1"/>
    <col min="3330" max="3330" width="81.5703125" style="70" bestFit="1" customWidth="1"/>
    <col min="3331" max="3331" width="18" style="70" bestFit="1" customWidth="1"/>
    <col min="3332" max="3332" width="14.5703125" style="70" bestFit="1" customWidth="1"/>
    <col min="3333" max="3335" width="15.42578125" style="70" customWidth="1"/>
    <col min="3336" max="3336" width="17.42578125" style="70" customWidth="1"/>
    <col min="3337" max="3337" width="14.85546875" style="70" bestFit="1" customWidth="1"/>
    <col min="3338" max="3338" width="16.7109375" style="70" customWidth="1"/>
    <col min="3339" max="3339" width="9.85546875" style="70" bestFit="1" customWidth="1"/>
    <col min="3340" max="3584" width="9.140625" style="70"/>
    <col min="3585" max="3585" width="0" style="70" hidden="1" customWidth="1"/>
    <col min="3586" max="3586" width="81.5703125" style="70" bestFit="1" customWidth="1"/>
    <col min="3587" max="3587" width="18" style="70" bestFit="1" customWidth="1"/>
    <col min="3588" max="3588" width="14.5703125" style="70" bestFit="1" customWidth="1"/>
    <col min="3589" max="3591" width="15.42578125" style="70" customWidth="1"/>
    <col min="3592" max="3592" width="17.42578125" style="70" customWidth="1"/>
    <col min="3593" max="3593" width="14.85546875" style="70" bestFit="1" customWidth="1"/>
    <col min="3594" max="3594" width="16.7109375" style="70" customWidth="1"/>
    <col min="3595" max="3595" width="9.85546875" style="70" bestFit="1" customWidth="1"/>
    <col min="3596" max="3840" width="9.140625" style="70"/>
    <col min="3841" max="3841" width="0" style="70" hidden="1" customWidth="1"/>
    <col min="3842" max="3842" width="81.5703125" style="70" bestFit="1" customWidth="1"/>
    <col min="3843" max="3843" width="18" style="70" bestFit="1" customWidth="1"/>
    <col min="3844" max="3844" width="14.5703125" style="70" bestFit="1" customWidth="1"/>
    <col min="3845" max="3847" width="15.42578125" style="70" customWidth="1"/>
    <col min="3848" max="3848" width="17.42578125" style="70" customWidth="1"/>
    <col min="3849" max="3849" width="14.85546875" style="70" bestFit="1" customWidth="1"/>
    <col min="3850" max="3850" width="16.7109375" style="70" customWidth="1"/>
    <col min="3851" max="3851" width="9.85546875" style="70" bestFit="1" customWidth="1"/>
    <col min="3852" max="4096" width="9.140625" style="70"/>
    <col min="4097" max="4097" width="0" style="70" hidden="1" customWidth="1"/>
    <col min="4098" max="4098" width="81.5703125" style="70" bestFit="1" customWidth="1"/>
    <col min="4099" max="4099" width="18" style="70" bestFit="1" customWidth="1"/>
    <col min="4100" max="4100" width="14.5703125" style="70" bestFit="1" customWidth="1"/>
    <col min="4101" max="4103" width="15.42578125" style="70" customWidth="1"/>
    <col min="4104" max="4104" width="17.42578125" style="70" customWidth="1"/>
    <col min="4105" max="4105" width="14.85546875" style="70" bestFit="1" customWidth="1"/>
    <col min="4106" max="4106" width="16.7109375" style="70" customWidth="1"/>
    <col min="4107" max="4107" width="9.85546875" style="70" bestFit="1" customWidth="1"/>
    <col min="4108" max="4352" width="9.140625" style="70"/>
    <col min="4353" max="4353" width="0" style="70" hidden="1" customWidth="1"/>
    <col min="4354" max="4354" width="81.5703125" style="70" bestFit="1" customWidth="1"/>
    <col min="4355" max="4355" width="18" style="70" bestFit="1" customWidth="1"/>
    <col min="4356" max="4356" width="14.5703125" style="70" bestFit="1" customWidth="1"/>
    <col min="4357" max="4359" width="15.42578125" style="70" customWidth="1"/>
    <col min="4360" max="4360" width="17.42578125" style="70" customWidth="1"/>
    <col min="4361" max="4361" width="14.85546875" style="70" bestFit="1" customWidth="1"/>
    <col min="4362" max="4362" width="16.7109375" style="70" customWidth="1"/>
    <col min="4363" max="4363" width="9.85546875" style="70" bestFit="1" customWidth="1"/>
    <col min="4364" max="4608" width="9.140625" style="70"/>
    <col min="4609" max="4609" width="0" style="70" hidden="1" customWidth="1"/>
    <col min="4610" max="4610" width="81.5703125" style="70" bestFit="1" customWidth="1"/>
    <col min="4611" max="4611" width="18" style="70" bestFit="1" customWidth="1"/>
    <col min="4612" max="4612" width="14.5703125" style="70" bestFit="1" customWidth="1"/>
    <col min="4613" max="4615" width="15.42578125" style="70" customWidth="1"/>
    <col min="4616" max="4616" width="17.42578125" style="70" customWidth="1"/>
    <col min="4617" max="4617" width="14.85546875" style="70" bestFit="1" customWidth="1"/>
    <col min="4618" max="4618" width="16.7109375" style="70" customWidth="1"/>
    <col min="4619" max="4619" width="9.85546875" style="70" bestFit="1" customWidth="1"/>
    <col min="4620" max="4864" width="9.140625" style="70"/>
    <col min="4865" max="4865" width="0" style="70" hidden="1" customWidth="1"/>
    <col min="4866" max="4866" width="81.5703125" style="70" bestFit="1" customWidth="1"/>
    <col min="4867" max="4867" width="18" style="70" bestFit="1" customWidth="1"/>
    <col min="4868" max="4868" width="14.5703125" style="70" bestFit="1" customWidth="1"/>
    <col min="4869" max="4871" width="15.42578125" style="70" customWidth="1"/>
    <col min="4872" max="4872" width="17.42578125" style="70" customWidth="1"/>
    <col min="4873" max="4873" width="14.85546875" style="70" bestFit="1" customWidth="1"/>
    <col min="4874" max="4874" width="16.7109375" style="70" customWidth="1"/>
    <col min="4875" max="4875" width="9.85546875" style="70" bestFit="1" customWidth="1"/>
    <col min="4876" max="5120" width="9.140625" style="70"/>
    <col min="5121" max="5121" width="0" style="70" hidden="1" customWidth="1"/>
    <col min="5122" max="5122" width="81.5703125" style="70" bestFit="1" customWidth="1"/>
    <col min="5123" max="5123" width="18" style="70" bestFit="1" customWidth="1"/>
    <col min="5124" max="5124" width="14.5703125" style="70" bestFit="1" customWidth="1"/>
    <col min="5125" max="5127" width="15.42578125" style="70" customWidth="1"/>
    <col min="5128" max="5128" width="17.42578125" style="70" customWidth="1"/>
    <col min="5129" max="5129" width="14.85546875" style="70" bestFit="1" customWidth="1"/>
    <col min="5130" max="5130" width="16.7109375" style="70" customWidth="1"/>
    <col min="5131" max="5131" width="9.85546875" style="70" bestFit="1" customWidth="1"/>
    <col min="5132" max="5376" width="9.140625" style="70"/>
    <col min="5377" max="5377" width="0" style="70" hidden="1" customWidth="1"/>
    <col min="5378" max="5378" width="81.5703125" style="70" bestFit="1" customWidth="1"/>
    <col min="5379" max="5379" width="18" style="70" bestFit="1" customWidth="1"/>
    <col min="5380" max="5380" width="14.5703125" style="70" bestFit="1" customWidth="1"/>
    <col min="5381" max="5383" width="15.42578125" style="70" customWidth="1"/>
    <col min="5384" max="5384" width="17.42578125" style="70" customWidth="1"/>
    <col min="5385" max="5385" width="14.85546875" style="70" bestFit="1" customWidth="1"/>
    <col min="5386" max="5386" width="16.7109375" style="70" customWidth="1"/>
    <col min="5387" max="5387" width="9.85546875" style="70" bestFit="1" customWidth="1"/>
    <col min="5388" max="5632" width="9.140625" style="70"/>
    <col min="5633" max="5633" width="0" style="70" hidden="1" customWidth="1"/>
    <col min="5634" max="5634" width="81.5703125" style="70" bestFit="1" customWidth="1"/>
    <col min="5635" max="5635" width="18" style="70" bestFit="1" customWidth="1"/>
    <col min="5636" max="5636" width="14.5703125" style="70" bestFit="1" customWidth="1"/>
    <col min="5637" max="5639" width="15.42578125" style="70" customWidth="1"/>
    <col min="5640" max="5640" width="17.42578125" style="70" customWidth="1"/>
    <col min="5641" max="5641" width="14.85546875" style="70" bestFit="1" customWidth="1"/>
    <col min="5642" max="5642" width="16.7109375" style="70" customWidth="1"/>
    <col min="5643" max="5643" width="9.85546875" style="70" bestFit="1" customWidth="1"/>
    <col min="5644" max="5888" width="9.140625" style="70"/>
    <col min="5889" max="5889" width="0" style="70" hidden="1" customWidth="1"/>
    <col min="5890" max="5890" width="81.5703125" style="70" bestFit="1" customWidth="1"/>
    <col min="5891" max="5891" width="18" style="70" bestFit="1" customWidth="1"/>
    <col min="5892" max="5892" width="14.5703125" style="70" bestFit="1" customWidth="1"/>
    <col min="5893" max="5895" width="15.42578125" style="70" customWidth="1"/>
    <col min="5896" max="5896" width="17.42578125" style="70" customWidth="1"/>
    <col min="5897" max="5897" width="14.85546875" style="70" bestFit="1" customWidth="1"/>
    <col min="5898" max="5898" width="16.7109375" style="70" customWidth="1"/>
    <col min="5899" max="5899" width="9.85546875" style="70" bestFit="1" customWidth="1"/>
    <col min="5900" max="6144" width="9.140625" style="70"/>
    <col min="6145" max="6145" width="0" style="70" hidden="1" customWidth="1"/>
    <col min="6146" max="6146" width="81.5703125" style="70" bestFit="1" customWidth="1"/>
    <col min="6147" max="6147" width="18" style="70" bestFit="1" customWidth="1"/>
    <col min="6148" max="6148" width="14.5703125" style="70" bestFit="1" customWidth="1"/>
    <col min="6149" max="6151" width="15.42578125" style="70" customWidth="1"/>
    <col min="6152" max="6152" width="17.42578125" style="70" customWidth="1"/>
    <col min="6153" max="6153" width="14.85546875" style="70" bestFit="1" customWidth="1"/>
    <col min="6154" max="6154" width="16.7109375" style="70" customWidth="1"/>
    <col min="6155" max="6155" width="9.85546875" style="70" bestFit="1" customWidth="1"/>
    <col min="6156" max="6400" width="9.140625" style="70"/>
    <col min="6401" max="6401" width="0" style="70" hidden="1" customWidth="1"/>
    <col min="6402" max="6402" width="81.5703125" style="70" bestFit="1" customWidth="1"/>
    <col min="6403" max="6403" width="18" style="70" bestFit="1" customWidth="1"/>
    <col min="6404" max="6404" width="14.5703125" style="70" bestFit="1" customWidth="1"/>
    <col min="6405" max="6407" width="15.42578125" style="70" customWidth="1"/>
    <col min="6408" max="6408" width="17.42578125" style="70" customWidth="1"/>
    <col min="6409" max="6409" width="14.85546875" style="70" bestFit="1" customWidth="1"/>
    <col min="6410" max="6410" width="16.7109375" style="70" customWidth="1"/>
    <col min="6411" max="6411" width="9.85546875" style="70" bestFit="1" customWidth="1"/>
    <col min="6412" max="6656" width="9.140625" style="70"/>
    <col min="6657" max="6657" width="0" style="70" hidden="1" customWidth="1"/>
    <col min="6658" max="6658" width="81.5703125" style="70" bestFit="1" customWidth="1"/>
    <col min="6659" max="6659" width="18" style="70" bestFit="1" customWidth="1"/>
    <col min="6660" max="6660" width="14.5703125" style="70" bestFit="1" customWidth="1"/>
    <col min="6661" max="6663" width="15.42578125" style="70" customWidth="1"/>
    <col min="6664" max="6664" width="17.42578125" style="70" customWidth="1"/>
    <col min="6665" max="6665" width="14.85546875" style="70" bestFit="1" customWidth="1"/>
    <col min="6666" max="6666" width="16.7109375" style="70" customWidth="1"/>
    <col min="6667" max="6667" width="9.85546875" style="70" bestFit="1" customWidth="1"/>
    <col min="6668" max="6912" width="9.140625" style="70"/>
    <col min="6913" max="6913" width="0" style="70" hidden="1" customWidth="1"/>
    <col min="6914" max="6914" width="81.5703125" style="70" bestFit="1" customWidth="1"/>
    <col min="6915" max="6915" width="18" style="70" bestFit="1" customWidth="1"/>
    <col min="6916" max="6916" width="14.5703125" style="70" bestFit="1" customWidth="1"/>
    <col min="6917" max="6919" width="15.42578125" style="70" customWidth="1"/>
    <col min="6920" max="6920" width="17.42578125" style="70" customWidth="1"/>
    <col min="6921" max="6921" width="14.85546875" style="70" bestFit="1" customWidth="1"/>
    <col min="6922" max="6922" width="16.7109375" style="70" customWidth="1"/>
    <col min="6923" max="6923" width="9.85546875" style="70" bestFit="1" customWidth="1"/>
    <col min="6924" max="7168" width="9.140625" style="70"/>
    <col min="7169" max="7169" width="0" style="70" hidden="1" customWidth="1"/>
    <col min="7170" max="7170" width="81.5703125" style="70" bestFit="1" customWidth="1"/>
    <col min="7171" max="7171" width="18" style="70" bestFit="1" customWidth="1"/>
    <col min="7172" max="7172" width="14.5703125" style="70" bestFit="1" customWidth="1"/>
    <col min="7173" max="7175" width="15.42578125" style="70" customWidth="1"/>
    <col min="7176" max="7176" width="17.42578125" style="70" customWidth="1"/>
    <col min="7177" max="7177" width="14.85546875" style="70" bestFit="1" customWidth="1"/>
    <col min="7178" max="7178" width="16.7109375" style="70" customWidth="1"/>
    <col min="7179" max="7179" width="9.85546875" style="70" bestFit="1" customWidth="1"/>
    <col min="7180" max="7424" width="9.140625" style="70"/>
    <col min="7425" max="7425" width="0" style="70" hidden="1" customWidth="1"/>
    <col min="7426" max="7426" width="81.5703125" style="70" bestFit="1" customWidth="1"/>
    <col min="7427" max="7427" width="18" style="70" bestFit="1" customWidth="1"/>
    <col min="7428" max="7428" width="14.5703125" style="70" bestFit="1" customWidth="1"/>
    <col min="7429" max="7431" width="15.42578125" style="70" customWidth="1"/>
    <col min="7432" max="7432" width="17.42578125" style="70" customWidth="1"/>
    <col min="7433" max="7433" width="14.85546875" style="70" bestFit="1" customWidth="1"/>
    <col min="7434" max="7434" width="16.7109375" style="70" customWidth="1"/>
    <col min="7435" max="7435" width="9.85546875" style="70" bestFit="1" customWidth="1"/>
    <col min="7436" max="7680" width="9.140625" style="70"/>
    <col min="7681" max="7681" width="0" style="70" hidden="1" customWidth="1"/>
    <col min="7682" max="7682" width="81.5703125" style="70" bestFit="1" customWidth="1"/>
    <col min="7683" max="7683" width="18" style="70" bestFit="1" customWidth="1"/>
    <col min="7684" max="7684" width="14.5703125" style="70" bestFit="1" customWidth="1"/>
    <col min="7685" max="7687" width="15.42578125" style="70" customWidth="1"/>
    <col min="7688" max="7688" width="17.42578125" style="70" customWidth="1"/>
    <col min="7689" max="7689" width="14.85546875" style="70" bestFit="1" customWidth="1"/>
    <col min="7690" max="7690" width="16.7109375" style="70" customWidth="1"/>
    <col min="7691" max="7691" width="9.85546875" style="70" bestFit="1" customWidth="1"/>
    <col min="7692" max="7936" width="9.140625" style="70"/>
    <col min="7937" max="7937" width="0" style="70" hidden="1" customWidth="1"/>
    <col min="7938" max="7938" width="81.5703125" style="70" bestFit="1" customWidth="1"/>
    <col min="7939" max="7939" width="18" style="70" bestFit="1" customWidth="1"/>
    <col min="7940" max="7940" width="14.5703125" style="70" bestFit="1" customWidth="1"/>
    <col min="7941" max="7943" width="15.42578125" style="70" customWidth="1"/>
    <col min="7944" max="7944" width="17.42578125" style="70" customWidth="1"/>
    <col min="7945" max="7945" width="14.85546875" style="70" bestFit="1" customWidth="1"/>
    <col min="7946" max="7946" width="16.7109375" style="70" customWidth="1"/>
    <col min="7947" max="7947" width="9.85546875" style="70" bestFit="1" customWidth="1"/>
    <col min="7948" max="8192" width="9.140625" style="70"/>
    <col min="8193" max="8193" width="0" style="70" hidden="1" customWidth="1"/>
    <col min="8194" max="8194" width="81.5703125" style="70" bestFit="1" customWidth="1"/>
    <col min="8195" max="8195" width="18" style="70" bestFit="1" customWidth="1"/>
    <col min="8196" max="8196" width="14.5703125" style="70" bestFit="1" customWidth="1"/>
    <col min="8197" max="8199" width="15.42578125" style="70" customWidth="1"/>
    <col min="8200" max="8200" width="17.42578125" style="70" customWidth="1"/>
    <col min="8201" max="8201" width="14.85546875" style="70" bestFit="1" customWidth="1"/>
    <col min="8202" max="8202" width="16.7109375" style="70" customWidth="1"/>
    <col min="8203" max="8203" width="9.85546875" style="70" bestFit="1" customWidth="1"/>
    <col min="8204" max="8448" width="9.140625" style="70"/>
    <col min="8449" max="8449" width="0" style="70" hidden="1" customWidth="1"/>
    <col min="8450" max="8450" width="81.5703125" style="70" bestFit="1" customWidth="1"/>
    <col min="8451" max="8451" width="18" style="70" bestFit="1" customWidth="1"/>
    <col min="8452" max="8452" width="14.5703125" style="70" bestFit="1" customWidth="1"/>
    <col min="8453" max="8455" width="15.42578125" style="70" customWidth="1"/>
    <col min="8456" max="8456" width="17.42578125" style="70" customWidth="1"/>
    <col min="8457" max="8457" width="14.85546875" style="70" bestFit="1" customWidth="1"/>
    <col min="8458" max="8458" width="16.7109375" style="70" customWidth="1"/>
    <col min="8459" max="8459" width="9.85546875" style="70" bestFit="1" customWidth="1"/>
    <col min="8460" max="8704" width="9.140625" style="70"/>
    <col min="8705" max="8705" width="0" style="70" hidden="1" customWidth="1"/>
    <col min="8706" max="8706" width="81.5703125" style="70" bestFit="1" customWidth="1"/>
    <col min="8707" max="8707" width="18" style="70" bestFit="1" customWidth="1"/>
    <col min="8708" max="8708" width="14.5703125" style="70" bestFit="1" customWidth="1"/>
    <col min="8709" max="8711" width="15.42578125" style="70" customWidth="1"/>
    <col min="8712" max="8712" width="17.42578125" style="70" customWidth="1"/>
    <col min="8713" max="8713" width="14.85546875" style="70" bestFit="1" customWidth="1"/>
    <col min="8714" max="8714" width="16.7109375" style="70" customWidth="1"/>
    <col min="8715" max="8715" width="9.85546875" style="70" bestFit="1" customWidth="1"/>
    <col min="8716" max="8960" width="9.140625" style="70"/>
    <col min="8961" max="8961" width="0" style="70" hidden="1" customWidth="1"/>
    <col min="8962" max="8962" width="81.5703125" style="70" bestFit="1" customWidth="1"/>
    <col min="8963" max="8963" width="18" style="70" bestFit="1" customWidth="1"/>
    <col min="8964" max="8964" width="14.5703125" style="70" bestFit="1" customWidth="1"/>
    <col min="8965" max="8967" width="15.42578125" style="70" customWidth="1"/>
    <col min="8968" max="8968" width="17.42578125" style="70" customWidth="1"/>
    <col min="8969" max="8969" width="14.85546875" style="70" bestFit="1" customWidth="1"/>
    <col min="8970" max="8970" width="16.7109375" style="70" customWidth="1"/>
    <col min="8971" max="8971" width="9.85546875" style="70" bestFit="1" customWidth="1"/>
    <col min="8972" max="9216" width="9.140625" style="70"/>
    <col min="9217" max="9217" width="0" style="70" hidden="1" customWidth="1"/>
    <col min="9218" max="9218" width="81.5703125" style="70" bestFit="1" customWidth="1"/>
    <col min="9219" max="9219" width="18" style="70" bestFit="1" customWidth="1"/>
    <col min="9220" max="9220" width="14.5703125" style="70" bestFit="1" customWidth="1"/>
    <col min="9221" max="9223" width="15.42578125" style="70" customWidth="1"/>
    <col min="9224" max="9224" width="17.42578125" style="70" customWidth="1"/>
    <col min="9225" max="9225" width="14.85546875" style="70" bestFit="1" customWidth="1"/>
    <col min="9226" max="9226" width="16.7109375" style="70" customWidth="1"/>
    <col min="9227" max="9227" width="9.85546875" style="70" bestFit="1" customWidth="1"/>
    <col min="9228" max="9472" width="9.140625" style="70"/>
    <col min="9473" max="9473" width="0" style="70" hidden="1" customWidth="1"/>
    <col min="9474" max="9474" width="81.5703125" style="70" bestFit="1" customWidth="1"/>
    <col min="9475" max="9475" width="18" style="70" bestFit="1" customWidth="1"/>
    <col min="9476" max="9476" width="14.5703125" style="70" bestFit="1" customWidth="1"/>
    <col min="9477" max="9479" width="15.42578125" style="70" customWidth="1"/>
    <col min="9480" max="9480" width="17.42578125" style="70" customWidth="1"/>
    <col min="9481" max="9481" width="14.85546875" style="70" bestFit="1" customWidth="1"/>
    <col min="9482" max="9482" width="16.7109375" style="70" customWidth="1"/>
    <col min="9483" max="9483" width="9.85546875" style="70" bestFit="1" customWidth="1"/>
    <col min="9484" max="9728" width="9.140625" style="70"/>
    <col min="9729" max="9729" width="0" style="70" hidden="1" customWidth="1"/>
    <col min="9730" max="9730" width="81.5703125" style="70" bestFit="1" customWidth="1"/>
    <col min="9731" max="9731" width="18" style="70" bestFit="1" customWidth="1"/>
    <col min="9732" max="9732" width="14.5703125" style="70" bestFit="1" customWidth="1"/>
    <col min="9733" max="9735" width="15.42578125" style="70" customWidth="1"/>
    <col min="9736" max="9736" width="17.42578125" style="70" customWidth="1"/>
    <col min="9737" max="9737" width="14.85546875" style="70" bestFit="1" customWidth="1"/>
    <col min="9738" max="9738" width="16.7109375" style="70" customWidth="1"/>
    <col min="9739" max="9739" width="9.85546875" style="70" bestFit="1" customWidth="1"/>
    <col min="9740" max="9984" width="9.140625" style="70"/>
    <col min="9985" max="9985" width="0" style="70" hidden="1" customWidth="1"/>
    <col min="9986" max="9986" width="81.5703125" style="70" bestFit="1" customWidth="1"/>
    <col min="9987" max="9987" width="18" style="70" bestFit="1" customWidth="1"/>
    <col min="9988" max="9988" width="14.5703125" style="70" bestFit="1" customWidth="1"/>
    <col min="9989" max="9991" width="15.42578125" style="70" customWidth="1"/>
    <col min="9992" max="9992" width="17.42578125" style="70" customWidth="1"/>
    <col min="9993" max="9993" width="14.85546875" style="70" bestFit="1" customWidth="1"/>
    <col min="9994" max="9994" width="16.7109375" style="70" customWidth="1"/>
    <col min="9995" max="9995" width="9.85546875" style="70" bestFit="1" customWidth="1"/>
    <col min="9996" max="10240" width="9.140625" style="70"/>
    <col min="10241" max="10241" width="0" style="70" hidden="1" customWidth="1"/>
    <col min="10242" max="10242" width="81.5703125" style="70" bestFit="1" customWidth="1"/>
    <col min="10243" max="10243" width="18" style="70" bestFit="1" customWidth="1"/>
    <col min="10244" max="10244" width="14.5703125" style="70" bestFit="1" customWidth="1"/>
    <col min="10245" max="10247" width="15.42578125" style="70" customWidth="1"/>
    <col min="10248" max="10248" width="17.42578125" style="70" customWidth="1"/>
    <col min="10249" max="10249" width="14.85546875" style="70" bestFit="1" customWidth="1"/>
    <col min="10250" max="10250" width="16.7109375" style="70" customWidth="1"/>
    <col min="10251" max="10251" width="9.85546875" style="70" bestFit="1" customWidth="1"/>
    <col min="10252" max="10496" width="9.140625" style="70"/>
    <col min="10497" max="10497" width="0" style="70" hidden="1" customWidth="1"/>
    <col min="10498" max="10498" width="81.5703125" style="70" bestFit="1" customWidth="1"/>
    <col min="10499" max="10499" width="18" style="70" bestFit="1" customWidth="1"/>
    <col min="10500" max="10500" width="14.5703125" style="70" bestFit="1" customWidth="1"/>
    <col min="10501" max="10503" width="15.42578125" style="70" customWidth="1"/>
    <col min="10504" max="10504" width="17.42578125" style="70" customWidth="1"/>
    <col min="10505" max="10505" width="14.85546875" style="70" bestFit="1" customWidth="1"/>
    <col min="10506" max="10506" width="16.7109375" style="70" customWidth="1"/>
    <col min="10507" max="10507" width="9.85546875" style="70" bestFit="1" customWidth="1"/>
    <col min="10508" max="10752" width="9.140625" style="70"/>
    <col min="10753" max="10753" width="0" style="70" hidden="1" customWidth="1"/>
    <col min="10754" max="10754" width="81.5703125" style="70" bestFit="1" customWidth="1"/>
    <col min="10755" max="10755" width="18" style="70" bestFit="1" customWidth="1"/>
    <col min="10756" max="10756" width="14.5703125" style="70" bestFit="1" customWidth="1"/>
    <col min="10757" max="10759" width="15.42578125" style="70" customWidth="1"/>
    <col min="10760" max="10760" width="17.42578125" style="70" customWidth="1"/>
    <col min="10761" max="10761" width="14.85546875" style="70" bestFit="1" customWidth="1"/>
    <col min="10762" max="10762" width="16.7109375" style="70" customWidth="1"/>
    <col min="10763" max="10763" width="9.85546875" style="70" bestFit="1" customWidth="1"/>
    <col min="10764" max="11008" width="9.140625" style="70"/>
    <col min="11009" max="11009" width="0" style="70" hidden="1" customWidth="1"/>
    <col min="11010" max="11010" width="81.5703125" style="70" bestFit="1" customWidth="1"/>
    <col min="11011" max="11011" width="18" style="70" bestFit="1" customWidth="1"/>
    <col min="11012" max="11012" width="14.5703125" style="70" bestFit="1" customWidth="1"/>
    <col min="11013" max="11015" width="15.42578125" style="70" customWidth="1"/>
    <col min="11016" max="11016" width="17.42578125" style="70" customWidth="1"/>
    <col min="11017" max="11017" width="14.85546875" style="70" bestFit="1" customWidth="1"/>
    <col min="11018" max="11018" width="16.7109375" style="70" customWidth="1"/>
    <col min="11019" max="11019" width="9.85546875" style="70" bestFit="1" customWidth="1"/>
    <col min="11020" max="11264" width="9.140625" style="70"/>
    <col min="11265" max="11265" width="0" style="70" hidden="1" customWidth="1"/>
    <col min="11266" max="11266" width="81.5703125" style="70" bestFit="1" customWidth="1"/>
    <col min="11267" max="11267" width="18" style="70" bestFit="1" customWidth="1"/>
    <col min="11268" max="11268" width="14.5703125" style="70" bestFit="1" customWidth="1"/>
    <col min="11269" max="11271" width="15.42578125" style="70" customWidth="1"/>
    <col min="11272" max="11272" width="17.42578125" style="70" customWidth="1"/>
    <col min="11273" max="11273" width="14.85546875" style="70" bestFit="1" customWidth="1"/>
    <col min="11274" max="11274" width="16.7109375" style="70" customWidth="1"/>
    <col min="11275" max="11275" width="9.85546875" style="70" bestFit="1" customWidth="1"/>
    <col min="11276" max="11520" width="9.140625" style="70"/>
    <col min="11521" max="11521" width="0" style="70" hidden="1" customWidth="1"/>
    <col min="11522" max="11522" width="81.5703125" style="70" bestFit="1" customWidth="1"/>
    <col min="11523" max="11523" width="18" style="70" bestFit="1" customWidth="1"/>
    <col min="11524" max="11524" width="14.5703125" style="70" bestFit="1" customWidth="1"/>
    <col min="11525" max="11527" width="15.42578125" style="70" customWidth="1"/>
    <col min="11528" max="11528" width="17.42578125" style="70" customWidth="1"/>
    <col min="11529" max="11529" width="14.85546875" style="70" bestFit="1" customWidth="1"/>
    <col min="11530" max="11530" width="16.7109375" style="70" customWidth="1"/>
    <col min="11531" max="11531" width="9.85546875" style="70" bestFit="1" customWidth="1"/>
    <col min="11532" max="11776" width="9.140625" style="70"/>
    <col min="11777" max="11777" width="0" style="70" hidden="1" customWidth="1"/>
    <col min="11778" max="11778" width="81.5703125" style="70" bestFit="1" customWidth="1"/>
    <col min="11779" max="11779" width="18" style="70" bestFit="1" customWidth="1"/>
    <col min="11780" max="11780" width="14.5703125" style="70" bestFit="1" customWidth="1"/>
    <col min="11781" max="11783" width="15.42578125" style="70" customWidth="1"/>
    <col min="11784" max="11784" width="17.42578125" style="70" customWidth="1"/>
    <col min="11785" max="11785" width="14.85546875" style="70" bestFit="1" customWidth="1"/>
    <col min="11786" max="11786" width="16.7109375" style="70" customWidth="1"/>
    <col min="11787" max="11787" width="9.85546875" style="70" bestFit="1" customWidth="1"/>
    <col min="11788" max="12032" width="9.140625" style="70"/>
    <col min="12033" max="12033" width="0" style="70" hidden="1" customWidth="1"/>
    <col min="12034" max="12034" width="81.5703125" style="70" bestFit="1" customWidth="1"/>
    <col min="12035" max="12035" width="18" style="70" bestFit="1" customWidth="1"/>
    <col min="12036" max="12036" width="14.5703125" style="70" bestFit="1" customWidth="1"/>
    <col min="12037" max="12039" width="15.42578125" style="70" customWidth="1"/>
    <col min="12040" max="12040" width="17.42578125" style="70" customWidth="1"/>
    <col min="12041" max="12041" width="14.85546875" style="70" bestFit="1" customWidth="1"/>
    <col min="12042" max="12042" width="16.7109375" style="70" customWidth="1"/>
    <col min="12043" max="12043" width="9.85546875" style="70" bestFit="1" customWidth="1"/>
    <col min="12044" max="12288" width="9.140625" style="70"/>
    <col min="12289" max="12289" width="0" style="70" hidden="1" customWidth="1"/>
    <col min="12290" max="12290" width="81.5703125" style="70" bestFit="1" customWidth="1"/>
    <col min="12291" max="12291" width="18" style="70" bestFit="1" customWidth="1"/>
    <col min="12292" max="12292" width="14.5703125" style="70" bestFit="1" customWidth="1"/>
    <col min="12293" max="12295" width="15.42578125" style="70" customWidth="1"/>
    <col min="12296" max="12296" width="17.42578125" style="70" customWidth="1"/>
    <col min="12297" max="12297" width="14.85546875" style="70" bestFit="1" customWidth="1"/>
    <col min="12298" max="12298" width="16.7109375" style="70" customWidth="1"/>
    <col min="12299" max="12299" width="9.85546875" style="70" bestFit="1" customWidth="1"/>
    <col min="12300" max="12544" width="9.140625" style="70"/>
    <col min="12545" max="12545" width="0" style="70" hidden="1" customWidth="1"/>
    <col min="12546" max="12546" width="81.5703125" style="70" bestFit="1" customWidth="1"/>
    <col min="12547" max="12547" width="18" style="70" bestFit="1" customWidth="1"/>
    <col min="12548" max="12548" width="14.5703125" style="70" bestFit="1" customWidth="1"/>
    <col min="12549" max="12551" width="15.42578125" style="70" customWidth="1"/>
    <col min="12552" max="12552" width="17.42578125" style="70" customWidth="1"/>
    <col min="12553" max="12553" width="14.85546875" style="70" bestFit="1" customWidth="1"/>
    <col min="12554" max="12554" width="16.7109375" style="70" customWidth="1"/>
    <col min="12555" max="12555" width="9.85546875" style="70" bestFit="1" customWidth="1"/>
    <col min="12556" max="12800" width="9.140625" style="70"/>
    <col min="12801" max="12801" width="0" style="70" hidden="1" customWidth="1"/>
    <col min="12802" max="12802" width="81.5703125" style="70" bestFit="1" customWidth="1"/>
    <col min="12803" max="12803" width="18" style="70" bestFit="1" customWidth="1"/>
    <col min="12804" max="12804" width="14.5703125" style="70" bestFit="1" customWidth="1"/>
    <col min="12805" max="12807" width="15.42578125" style="70" customWidth="1"/>
    <col min="12808" max="12808" width="17.42578125" style="70" customWidth="1"/>
    <col min="12809" max="12809" width="14.85546875" style="70" bestFit="1" customWidth="1"/>
    <col min="12810" max="12810" width="16.7109375" style="70" customWidth="1"/>
    <col min="12811" max="12811" width="9.85546875" style="70" bestFit="1" customWidth="1"/>
    <col min="12812" max="13056" width="9.140625" style="70"/>
    <col min="13057" max="13057" width="0" style="70" hidden="1" customWidth="1"/>
    <col min="13058" max="13058" width="81.5703125" style="70" bestFit="1" customWidth="1"/>
    <col min="13059" max="13059" width="18" style="70" bestFit="1" customWidth="1"/>
    <col min="13060" max="13060" width="14.5703125" style="70" bestFit="1" customWidth="1"/>
    <col min="13061" max="13063" width="15.42578125" style="70" customWidth="1"/>
    <col min="13064" max="13064" width="17.42578125" style="70" customWidth="1"/>
    <col min="13065" max="13065" width="14.85546875" style="70" bestFit="1" customWidth="1"/>
    <col min="13066" max="13066" width="16.7109375" style="70" customWidth="1"/>
    <col min="13067" max="13067" width="9.85546875" style="70" bestFit="1" customWidth="1"/>
    <col min="13068" max="13312" width="9.140625" style="70"/>
    <col min="13313" max="13313" width="0" style="70" hidden="1" customWidth="1"/>
    <col min="13314" max="13314" width="81.5703125" style="70" bestFit="1" customWidth="1"/>
    <col min="13315" max="13315" width="18" style="70" bestFit="1" customWidth="1"/>
    <col min="13316" max="13316" width="14.5703125" style="70" bestFit="1" customWidth="1"/>
    <col min="13317" max="13319" width="15.42578125" style="70" customWidth="1"/>
    <col min="13320" max="13320" width="17.42578125" style="70" customWidth="1"/>
    <col min="13321" max="13321" width="14.85546875" style="70" bestFit="1" customWidth="1"/>
    <col min="13322" max="13322" width="16.7109375" style="70" customWidth="1"/>
    <col min="13323" max="13323" width="9.85546875" style="70" bestFit="1" customWidth="1"/>
    <col min="13324" max="13568" width="9.140625" style="70"/>
    <col min="13569" max="13569" width="0" style="70" hidden="1" customWidth="1"/>
    <col min="13570" max="13570" width="81.5703125" style="70" bestFit="1" customWidth="1"/>
    <col min="13571" max="13571" width="18" style="70" bestFit="1" customWidth="1"/>
    <col min="13572" max="13572" width="14.5703125" style="70" bestFit="1" customWidth="1"/>
    <col min="13573" max="13575" width="15.42578125" style="70" customWidth="1"/>
    <col min="13576" max="13576" width="17.42578125" style="70" customWidth="1"/>
    <col min="13577" max="13577" width="14.85546875" style="70" bestFit="1" customWidth="1"/>
    <col min="13578" max="13578" width="16.7109375" style="70" customWidth="1"/>
    <col min="13579" max="13579" width="9.85546875" style="70" bestFit="1" customWidth="1"/>
    <col min="13580" max="13824" width="9.140625" style="70"/>
    <col min="13825" max="13825" width="0" style="70" hidden="1" customWidth="1"/>
    <col min="13826" max="13826" width="81.5703125" style="70" bestFit="1" customWidth="1"/>
    <col min="13827" max="13827" width="18" style="70" bestFit="1" customWidth="1"/>
    <col min="13828" max="13828" width="14.5703125" style="70" bestFit="1" customWidth="1"/>
    <col min="13829" max="13831" width="15.42578125" style="70" customWidth="1"/>
    <col min="13832" max="13832" width="17.42578125" style="70" customWidth="1"/>
    <col min="13833" max="13833" width="14.85546875" style="70" bestFit="1" customWidth="1"/>
    <col min="13834" max="13834" width="16.7109375" style="70" customWidth="1"/>
    <col min="13835" max="13835" width="9.85546875" style="70" bestFit="1" customWidth="1"/>
    <col min="13836" max="14080" width="9.140625" style="70"/>
    <col min="14081" max="14081" width="0" style="70" hidden="1" customWidth="1"/>
    <col min="14082" max="14082" width="81.5703125" style="70" bestFit="1" customWidth="1"/>
    <col min="14083" max="14083" width="18" style="70" bestFit="1" customWidth="1"/>
    <col min="14084" max="14084" width="14.5703125" style="70" bestFit="1" customWidth="1"/>
    <col min="14085" max="14087" width="15.42578125" style="70" customWidth="1"/>
    <col min="14088" max="14088" width="17.42578125" style="70" customWidth="1"/>
    <col min="14089" max="14089" width="14.85546875" style="70" bestFit="1" customWidth="1"/>
    <col min="14090" max="14090" width="16.7109375" style="70" customWidth="1"/>
    <col min="14091" max="14091" width="9.85546875" style="70" bestFit="1" customWidth="1"/>
    <col min="14092" max="14336" width="9.140625" style="70"/>
    <col min="14337" max="14337" width="0" style="70" hidden="1" customWidth="1"/>
    <col min="14338" max="14338" width="81.5703125" style="70" bestFit="1" customWidth="1"/>
    <col min="14339" max="14339" width="18" style="70" bestFit="1" customWidth="1"/>
    <col min="14340" max="14340" width="14.5703125" style="70" bestFit="1" customWidth="1"/>
    <col min="14341" max="14343" width="15.42578125" style="70" customWidth="1"/>
    <col min="14344" max="14344" width="17.42578125" style="70" customWidth="1"/>
    <col min="14345" max="14345" width="14.85546875" style="70" bestFit="1" customWidth="1"/>
    <col min="14346" max="14346" width="16.7109375" style="70" customWidth="1"/>
    <col min="14347" max="14347" width="9.85546875" style="70" bestFit="1" customWidth="1"/>
    <col min="14348" max="14592" width="9.140625" style="70"/>
    <col min="14593" max="14593" width="0" style="70" hidden="1" customWidth="1"/>
    <col min="14594" max="14594" width="81.5703125" style="70" bestFit="1" customWidth="1"/>
    <col min="14595" max="14595" width="18" style="70" bestFit="1" customWidth="1"/>
    <col min="14596" max="14596" width="14.5703125" style="70" bestFit="1" customWidth="1"/>
    <col min="14597" max="14599" width="15.42578125" style="70" customWidth="1"/>
    <col min="14600" max="14600" width="17.42578125" style="70" customWidth="1"/>
    <col min="14601" max="14601" width="14.85546875" style="70" bestFit="1" customWidth="1"/>
    <col min="14602" max="14602" width="16.7109375" style="70" customWidth="1"/>
    <col min="14603" max="14603" width="9.85546875" style="70" bestFit="1" customWidth="1"/>
    <col min="14604" max="14848" width="9.140625" style="70"/>
    <col min="14849" max="14849" width="0" style="70" hidden="1" customWidth="1"/>
    <col min="14850" max="14850" width="81.5703125" style="70" bestFit="1" customWidth="1"/>
    <col min="14851" max="14851" width="18" style="70" bestFit="1" customWidth="1"/>
    <col min="14852" max="14852" width="14.5703125" style="70" bestFit="1" customWidth="1"/>
    <col min="14853" max="14855" width="15.42578125" style="70" customWidth="1"/>
    <col min="14856" max="14856" width="17.42578125" style="70" customWidth="1"/>
    <col min="14857" max="14857" width="14.85546875" style="70" bestFit="1" customWidth="1"/>
    <col min="14858" max="14858" width="16.7109375" style="70" customWidth="1"/>
    <col min="14859" max="14859" width="9.85546875" style="70" bestFit="1" customWidth="1"/>
    <col min="14860" max="15104" width="9.140625" style="70"/>
    <col min="15105" max="15105" width="0" style="70" hidden="1" customWidth="1"/>
    <col min="15106" max="15106" width="81.5703125" style="70" bestFit="1" customWidth="1"/>
    <col min="15107" max="15107" width="18" style="70" bestFit="1" customWidth="1"/>
    <col min="15108" max="15108" width="14.5703125" style="70" bestFit="1" customWidth="1"/>
    <col min="15109" max="15111" width="15.42578125" style="70" customWidth="1"/>
    <col min="15112" max="15112" width="17.42578125" style="70" customWidth="1"/>
    <col min="15113" max="15113" width="14.85546875" style="70" bestFit="1" customWidth="1"/>
    <col min="15114" max="15114" width="16.7109375" style="70" customWidth="1"/>
    <col min="15115" max="15115" width="9.85546875" style="70" bestFit="1" customWidth="1"/>
    <col min="15116" max="15360" width="9.140625" style="70"/>
    <col min="15361" max="15361" width="0" style="70" hidden="1" customWidth="1"/>
    <col min="15362" max="15362" width="81.5703125" style="70" bestFit="1" customWidth="1"/>
    <col min="15363" max="15363" width="18" style="70" bestFit="1" customWidth="1"/>
    <col min="15364" max="15364" width="14.5703125" style="70" bestFit="1" customWidth="1"/>
    <col min="15365" max="15367" width="15.42578125" style="70" customWidth="1"/>
    <col min="15368" max="15368" width="17.42578125" style="70" customWidth="1"/>
    <col min="15369" max="15369" width="14.85546875" style="70" bestFit="1" customWidth="1"/>
    <col min="15370" max="15370" width="16.7109375" style="70" customWidth="1"/>
    <col min="15371" max="15371" width="9.85546875" style="70" bestFit="1" customWidth="1"/>
    <col min="15372" max="15616" width="9.140625" style="70"/>
    <col min="15617" max="15617" width="0" style="70" hidden="1" customWidth="1"/>
    <col min="15618" max="15618" width="81.5703125" style="70" bestFit="1" customWidth="1"/>
    <col min="15619" max="15619" width="18" style="70" bestFit="1" customWidth="1"/>
    <col min="15620" max="15620" width="14.5703125" style="70" bestFit="1" customWidth="1"/>
    <col min="15621" max="15623" width="15.42578125" style="70" customWidth="1"/>
    <col min="15624" max="15624" width="17.42578125" style="70" customWidth="1"/>
    <col min="15625" max="15625" width="14.85546875" style="70" bestFit="1" customWidth="1"/>
    <col min="15626" max="15626" width="16.7109375" style="70" customWidth="1"/>
    <col min="15627" max="15627" width="9.85546875" style="70" bestFit="1" customWidth="1"/>
    <col min="15628" max="15872" width="9.140625" style="70"/>
    <col min="15873" max="15873" width="0" style="70" hidden="1" customWidth="1"/>
    <col min="15874" max="15874" width="81.5703125" style="70" bestFit="1" customWidth="1"/>
    <col min="15875" max="15875" width="18" style="70" bestFit="1" customWidth="1"/>
    <col min="15876" max="15876" width="14.5703125" style="70" bestFit="1" customWidth="1"/>
    <col min="15877" max="15879" width="15.42578125" style="70" customWidth="1"/>
    <col min="15880" max="15880" width="17.42578125" style="70" customWidth="1"/>
    <col min="15881" max="15881" width="14.85546875" style="70" bestFit="1" customWidth="1"/>
    <col min="15882" max="15882" width="16.7109375" style="70" customWidth="1"/>
    <col min="15883" max="15883" width="9.85546875" style="70" bestFit="1" customWidth="1"/>
    <col min="15884" max="16128" width="9.140625" style="70"/>
    <col min="16129" max="16129" width="0" style="70" hidden="1" customWidth="1"/>
    <col min="16130" max="16130" width="81.5703125" style="70" bestFit="1" customWidth="1"/>
    <col min="16131" max="16131" width="18" style="70" bestFit="1" customWidth="1"/>
    <col min="16132" max="16132" width="14.5703125" style="70" bestFit="1" customWidth="1"/>
    <col min="16133" max="16135" width="15.42578125" style="70" customWidth="1"/>
    <col min="16136" max="16136" width="17.42578125" style="70" customWidth="1"/>
    <col min="16137" max="16137" width="14.85546875" style="70" bestFit="1" customWidth="1"/>
    <col min="16138" max="16138" width="16.7109375" style="70" customWidth="1"/>
    <col min="16139" max="16139" width="9.85546875" style="70" bestFit="1" customWidth="1"/>
    <col min="16140" max="16384" width="9.140625" style="70"/>
  </cols>
  <sheetData>
    <row r="1" spans="2:10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0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0" x14ac:dyDescent="0.25">
      <c r="B3" s="125" t="s">
        <v>2</v>
      </c>
      <c r="C3" s="129"/>
      <c r="D3" s="128"/>
      <c r="E3" s="127"/>
      <c r="F3" s="127"/>
      <c r="G3" s="127"/>
      <c r="H3" s="126"/>
    </row>
    <row r="4" spans="2:10" x14ac:dyDescent="0.25">
      <c r="B4" s="4" t="s">
        <v>282</v>
      </c>
      <c r="C4" s="129"/>
      <c r="D4" s="130"/>
      <c r="E4" s="129"/>
      <c r="F4" s="129"/>
      <c r="G4" s="129"/>
      <c r="H4" s="131"/>
    </row>
    <row r="5" spans="2:10" x14ac:dyDescent="0.25">
      <c r="B5" s="4" t="s">
        <v>4</v>
      </c>
      <c r="C5" s="123"/>
      <c r="D5" s="124"/>
      <c r="E5" s="123"/>
      <c r="F5" s="123"/>
      <c r="G5" s="123"/>
      <c r="H5" s="122"/>
    </row>
    <row r="6" spans="2:10" s="3" customFormat="1" x14ac:dyDescent="0.25">
      <c r="B6" s="4"/>
      <c r="C6" s="11"/>
      <c r="D6" s="12"/>
      <c r="E6" s="11"/>
      <c r="F6" s="11"/>
      <c r="G6" s="11"/>
      <c r="H6" s="13"/>
      <c r="I6" s="1"/>
      <c r="J6" s="2"/>
    </row>
    <row r="7" spans="2:10" s="3" customFormat="1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"/>
      <c r="J7" s="2"/>
    </row>
    <row r="8" spans="2:10" s="3" customFormat="1" x14ac:dyDescent="0.25">
      <c r="B8" s="27" t="s">
        <v>94</v>
      </c>
      <c r="C8" s="45"/>
      <c r="D8" s="77"/>
      <c r="E8" s="47"/>
      <c r="F8" s="48"/>
      <c r="G8" s="48"/>
      <c r="H8" s="41"/>
      <c r="I8" s="1"/>
      <c r="J8" s="1"/>
    </row>
    <row r="9" spans="2:10" s="3" customFormat="1" x14ac:dyDescent="0.25">
      <c r="B9" s="27" t="s">
        <v>95</v>
      </c>
      <c r="C9" s="45"/>
      <c r="D9" s="77"/>
      <c r="E9" s="47"/>
      <c r="F9" s="48"/>
      <c r="G9" s="48"/>
      <c r="H9" s="41"/>
      <c r="I9" s="1"/>
      <c r="J9" s="1"/>
    </row>
    <row r="10" spans="2:10" s="3" customFormat="1" x14ac:dyDescent="0.25">
      <c r="B10" s="45" t="s">
        <v>283</v>
      </c>
      <c r="C10" s="45" t="s">
        <v>103</v>
      </c>
      <c r="D10" s="77">
        <v>250000</v>
      </c>
      <c r="E10" s="47">
        <v>256.92</v>
      </c>
      <c r="F10" s="48">
        <v>4.49</v>
      </c>
      <c r="G10" s="48">
        <v>7.0845999999999991</v>
      </c>
      <c r="H10" s="132" t="s">
        <v>284</v>
      </c>
      <c r="I10" s="1"/>
      <c r="J10" s="1"/>
    </row>
    <row r="11" spans="2:10" s="3" customFormat="1" x14ac:dyDescent="0.25">
      <c r="B11" s="45" t="s">
        <v>285</v>
      </c>
      <c r="C11" s="45" t="s">
        <v>103</v>
      </c>
      <c r="D11" s="77">
        <v>100000</v>
      </c>
      <c r="E11" s="47">
        <v>102.9</v>
      </c>
      <c r="F11" s="48">
        <v>1.8</v>
      </c>
      <c r="G11" s="48">
        <v>6.9622000000000002</v>
      </c>
      <c r="H11" s="132" t="s">
        <v>286</v>
      </c>
      <c r="I11" s="1"/>
      <c r="J11" s="1"/>
    </row>
    <row r="12" spans="2:10" s="3" customFormat="1" x14ac:dyDescent="0.25">
      <c r="B12" s="45" t="s">
        <v>287</v>
      </c>
      <c r="C12" s="45" t="s">
        <v>103</v>
      </c>
      <c r="D12" s="77">
        <v>50000</v>
      </c>
      <c r="E12" s="47">
        <v>53.16</v>
      </c>
      <c r="F12" s="48">
        <v>0.93</v>
      </c>
      <c r="G12" s="48">
        <v>5.2987000000000002</v>
      </c>
      <c r="H12" s="111" t="s">
        <v>288</v>
      </c>
      <c r="I12" s="1"/>
      <c r="J12" s="1"/>
    </row>
    <row r="13" spans="2:10" s="49" customFormat="1" x14ac:dyDescent="0.25">
      <c r="B13" s="27" t="s">
        <v>92</v>
      </c>
      <c r="C13" s="27"/>
      <c r="D13" s="79"/>
      <c r="E13" s="36">
        <f>SUM(E10:E12)</f>
        <v>412.98</v>
      </c>
      <c r="F13" s="36">
        <f>SUM(F10:F12)</f>
        <v>7.22</v>
      </c>
      <c r="G13" s="37"/>
      <c r="H13" s="23"/>
      <c r="I13" s="1"/>
      <c r="J13" s="1"/>
    </row>
    <row r="14" spans="2:10" s="49" customFormat="1" x14ac:dyDescent="0.25">
      <c r="B14" s="27" t="s">
        <v>99</v>
      </c>
      <c r="C14" s="27"/>
      <c r="D14" s="79"/>
      <c r="E14" s="44"/>
      <c r="F14" s="37"/>
      <c r="G14" s="37"/>
      <c r="H14" s="23"/>
      <c r="I14" s="1"/>
      <c r="J14" s="1"/>
    </row>
    <row r="15" spans="2:10" s="49" customFormat="1" x14ac:dyDescent="0.25">
      <c r="B15" s="27" t="s">
        <v>98</v>
      </c>
      <c r="C15" s="27"/>
      <c r="D15" s="79"/>
      <c r="E15" s="44"/>
      <c r="F15" s="37"/>
      <c r="G15" s="37"/>
      <c r="H15" s="23"/>
      <c r="I15" s="1"/>
      <c r="J15" s="1"/>
    </row>
    <row r="16" spans="2:10" s="49" customFormat="1" x14ac:dyDescent="0.25">
      <c r="B16" s="45" t="s">
        <v>289</v>
      </c>
      <c r="C16" s="45" t="s">
        <v>103</v>
      </c>
      <c r="D16" s="77">
        <v>4000000</v>
      </c>
      <c r="E16" s="47">
        <v>3848.06</v>
      </c>
      <c r="F16" s="48">
        <v>67.31</v>
      </c>
      <c r="G16" s="48">
        <v>4.71</v>
      </c>
      <c r="H16" s="23" t="s">
        <v>290</v>
      </c>
      <c r="I16" s="1"/>
      <c r="J16" s="1"/>
    </row>
    <row r="17" spans="2:10" s="49" customFormat="1" x14ac:dyDescent="0.25">
      <c r="B17" s="27" t="s">
        <v>92</v>
      </c>
      <c r="C17" s="27"/>
      <c r="D17" s="79"/>
      <c r="E17" s="36">
        <f>SUM(E16)</f>
        <v>3848.06</v>
      </c>
      <c r="F17" s="36">
        <f>SUM(F16)</f>
        <v>67.31</v>
      </c>
      <c r="G17" s="37"/>
      <c r="H17" s="23"/>
      <c r="I17" s="1"/>
      <c r="J17" s="1"/>
    </row>
    <row r="18" spans="2:10" s="3" customFormat="1" x14ac:dyDescent="0.25">
      <c r="B18" s="27" t="s">
        <v>111</v>
      </c>
      <c r="C18" s="45"/>
      <c r="D18" s="77"/>
      <c r="E18" s="47"/>
      <c r="F18" s="48"/>
      <c r="G18" s="48"/>
      <c r="H18" s="23"/>
      <c r="I18" s="1"/>
      <c r="J18" s="1"/>
    </row>
    <row r="19" spans="2:10" s="3" customFormat="1" x14ac:dyDescent="0.25">
      <c r="B19" s="27" t="s">
        <v>112</v>
      </c>
      <c r="C19" s="45"/>
      <c r="D19" s="77"/>
      <c r="E19" s="47">
        <v>1456.7</v>
      </c>
      <c r="F19" s="65">
        <v>25.48</v>
      </c>
      <c r="G19" s="48"/>
      <c r="H19" s="23"/>
      <c r="I19" s="1"/>
      <c r="J19" s="1"/>
    </row>
    <row r="20" spans="2:10" s="3" customFormat="1" x14ac:dyDescent="0.25">
      <c r="B20" s="27" t="s">
        <v>113</v>
      </c>
      <c r="C20" s="45"/>
      <c r="D20" s="133"/>
      <c r="E20" s="47">
        <v>-0.68999999999959982</v>
      </c>
      <c r="F20" s="65">
        <v>-0.01</v>
      </c>
      <c r="G20" s="48"/>
      <c r="H20" s="23"/>
      <c r="I20" s="1"/>
      <c r="J20" s="1"/>
    </row>
    <row r="21" spans="2:10" s="3" customFormat="1" x14ac:dyDescent="0.25">
      <c r="B21" s="66" t="s">
        <v>114</v>
      </c>
      <c r="C21" s="66"/>
      <c r="D21" s="82"/>
      <c r="E21" s="35">
        <f>+E13+E19+E20+E17</f>
        <v>5717.05</v>
      </c>
      <c r="F21" s="35">
        <f>+F13+F19+F20+F17</f>
        <v>100</v>
      </c>
      <c r="G21" s="68"/>
      <c r="H21" s="69"/>
      <c r="I21" s="1"/>
      <c r="J21" s="1"/>
    </row>
    <row r="22" spans="2:10" s="3" customFormat="1" x14ac:dyDescent="0.25">
      <c r="B22" s="134" t="s">
        <v>115</v>
      </c>
      <c r="C22" s="135"/>
      <c r="D22" s="136"/>
      <c r="E22" s="137"/>
      <c r="F22" s="137"/>
      <c r="G22" s="137"/>
      <c r="H22" s="138"/>
      <c r="I22" s="1"/>
      <c r="J22" s="1"/>
    </row>
    <row r="23" spans="2:10" s="49" customFormat="1" ht="15.75" customHeight="1" x14ac:dyDescent="0.25">
      <c r="B23" s="381" t="s">
        <v>116</v>
      </c>
      <c r="C23" s="382"/>
      <c r="D23" s="382"/>
      <c r="E23" s="382"/>
      <c r="F23" s="382"/>
      <c r="G23" s="382"/>
      <c r="H23" s="383"/>
      <c r="I23" s="1"/>
      <c r="J23" s="1"/>
    </row>
    <row r="24" spans="2:10" s="49" customFormat="1" ht="15.75" customHeight="1" x14ac:dyDescent="0.25">
      <c r="B24" s="139" t="s">
        <v>117</v>
      </c>
      <c r="C24" s="140"/>
      <c r="D24" s="140"/>
      <c r="E24" s="140"/>
      <c r="F24" s="140"/>
      <c r="G24" s="140"/>
      <c r="H24" s="141"/>
      <c r="I24" s="1"/>
      <c r="J24" s="1"/>
    </row>
    <row r="25" spans="2:10" s="49" customFormat="1" ht="15.75" customHeight="1" x14ac:dyDescent="0.25">
      <c r="B25" s="139" t="s">
        <v>118</v>
      </c>
      <c r="C25" s="140"/>
      <c r="D25" s="140"/>
      <c r="E25" s="140"/>
      <c r="F25" s="140"/>
      <c r="G25" s="140"/>
      <c r="H25" s="141"/>
      <c r="I25" s="1"/>
      <c r="J25" s="1"/>
    </row>
    <row r="26" spans="2:10" x14ac:dyDescent="0.25">
      <c r="J26" s="1"/>
    </row>
    <row r="27" spans="2:10" x14ac:dyDescent="0.25">
      <c r="J27" s="1"/>
    </row>
    <row r="28" spans="2:10" x14ac:dyDescent="0.25">
      <c r="J28" s="1"/>
    </row>
    <row r="29" spans="2:10" x14ac:dyDescent="0.25">
      <c r="J29" s="1"/>
    </row>
    <row r="30" spans="2:10" x14ac:dyDescent="0.25">
      <c r="J30" s="1"/>
    </row>
    <row r="31" spans="2:10" x14ac:dyDescent="0.25">
      <c r="J31" s="1"/>
    </row>
    <row r="32" spans="2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  <row r="44" spans="10:10" x14ac:dyDescent="0.25">
      <c r="J44" s="1"/>
    </row>
    <row r="45" spans="10:10" x14ac:dyDescent="0.25">
      <c r="J45" s="1"/>
    </row>
    <row r="46" spans="10:10" x14ac:dyDescent="0.25">
      <c r="J46" s="1"/>
    </row>
    <row r="47" spans="10:10" x14ac:dyDescent="0.25">
      <c r="J47" s="1"/>
    </row>
    <row r="48" spans="10:10" x14ac:dyDescent="0.25">
      <c r="J48" s="1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</sheetData>
  <mergeCells count="3">
    <mergeCell ref="B1:H1"/>
    <mergeCell ref="B2:H2"/>
    <mergeCell ref="B23:H23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1.28515625" style="70" customWidth="1"/>
    <col min="3" max="3" width="18.140625" style="70" customWidth="1"/>
    <col min="4" max="4" width="21.140625" style="70" customWidth="1"/>
    <col min="5" max="7" width="15.42578125" style="70" customWidth="1"/>
    <col min="8" max="8" width="22.7109375" style="74" customWidth="1"/>
    <col min="9" max="9" width="15.140625" style="1" bestFit="1" customWidth="1"/>
    <col min="10" max="10" width="16.5703125" style="1" bestFit="1" customWidth="1"/>
    <col min="11" max="13" width="9.140625" style="1"/>
    <col min="14" max="15" width="9.140625" style="142"/>
    <col min="16" max="256" width="9.140625" style="1"/>
    <col min="257" max="257" width="0" style="1" hidden="1" customWidth="1"/>
    <col min="258" max="258" width="61.28515625" style="1" customWidth="1"/>
    <col min="259" max="259" width="18.140625" style="1" customWidth="1"/>
    <col min="260" max="260" width="21.140625" style="1" customWidth="1"/>
    <col min="261" max="263" width="15.42578125" style="1" customWidth="1"/>
    <col min="264" max="264" width="22.7109375" style="1" customWidth="1"/>
    <col min="265" max="265" width="15.140625" style="1" bestFit="1" customWidth="1"/>
    <col min="266" max="266" width="16.5703125" style="1" bestFit="1" customWidth="1"/>
    <col min="267" max="512" width="9.140625" style="1"/>
    <col min="513" max="513" width="0" style="1" hidden="1" customWidth="1"/>
    <col min="514" max="514" width="61.28515625" style="1" customWidth="1"/>
    <col min="515" max="515" width="18.140625" style="1" customWidth="1"/>
    <col min="516" max="516" width="21.140625" style="1" customWidth="1"/>
    <col min="517" max="519" width="15.42578125" style="1" customWidth="1"/>
    <col min="520" max="520" width="22.7109375" style="1" customWidth="1"/>
    <col min="521" max="521" width="15.140625" style="1" bestFit="1" customWidth="1"/>
    <col min="522" max="522" width="16.5703125" style="1" bestFit="1" customWidth="1"/>
    <col min="523" max="768" width="9.140625" style="1"/>
    <col min="769" max="769" width="0" style="1" hidden="1" customWidth="1"/>
    <col min="770" max="770" width="61.28515625" style="1" customWidth="1"/>
    <col min="771" max="771" width="18.140625" style="1" customWidth="1"/>
    <col min="772" max="772" width="21.140625" style="1" customWidth="1"/>
    <col min="773" max="775" width="15.42578125" style="1" customWidth="1"/>
    <col min="776" max="776" width="22.7109375" style="1" customWidth="1"/>
    <col min="777" max="777" width="15.140625" style="1" bestFit="1" customWidth="1"/>
    <col min="778" max="778" width="16.5703125" style="1" bestFit="1" customWidth="1"/>
    <col min="779" max="1024" width="9.140625" style="1"/>
    <col min="1025" max="1025" width="0" style="1" hidden="1" customWidth="1"/>
    <col min="1026" max="1026" width="61.28515625" style="1" customWidth="1"/>
    <col min="1027" max="1027" width="18.140625" style="1" customWidth="1"/>
    <col min="1028" max="1028" width="21.140625" style="1" customWidth="1"/>
    <col min="1029" max="1031" width="15.42578125" style="1" customWidth="1"/>
    <col min="1032" max="1032" width="22.7109375" style="1" customWidth="1"/>
    <col min="1033" max="1033" width="15.140625" style="1" bestFit="1" customWidth="1"/>
    <col min="1034" max="1034" width="16.5703125" style="1" bestFit="1" customWidth="1"/>
    <col min="1035" max="1280" width="9.140625" style="1"/>
    <col min="1281" max="1281" width="0" style="1" hidden="1" customWidth="1"/>
    <col min="1282" max="1282" width="61.28515625" style="1" customWidth="1"/>
    <col min="1283" max="1283" width="18.140625" style="1" customWidth="1"/>
    <col min="1284" max="1284" width="21.140625" style="1" customWidth="1"/>
    <col min="1285" max="1287" width="15.42578125" style="1" customWidth="1"/>
    <col min="1288" max="1288" width="22.7109375" style="1" customWidth="1"/>
    <col min="1289" max="1289" width="15.140625" style="1" bestFit="1" customWidth="1"/>
    <col min="1290" max="1290" width="16.5703125" style="1" bestFit="1" customWidth="1"/>
    <col min="1291" max="1536" width="9.140625" style="1"/>
    <col min="1537" max="1537" width="0" style="1" hidden="1" customWidth="1"/>
    <col min="1538" max="1538" width="61.28515625" style="1" customWidth="1"/>
    <col min="1539" max="1539" width="18.140625" style="1" customWidth="1"/>
    <col min="1540" max="1540" width="21.140625" style="1" customWidth="1"/>
    <col min="1541" max="1543" width="15.42578125" style="1" customWidth="1"/>
    <col min="1544" max="1544" width="22.7109375" style="1" customWidth="1"/>
    <col min="1545" max="1545" width="15.140625" style="1" bestFit="1" customWidth="1"/>
    <col min="1546" max="1546" width="16.5703125" style="1" bestFit="1" customWidth="1"/>
    <col min="1547" max="1792" width="9.140625" style="1"/>
    <col min="1793" max="1793" width="0" style="1" hidden="1" customWidth="1"/>
    <col min="1794" max="1794" width="61.28515625" style="1" customWidth="1"/>
    <col min="1795" max="1795" width="18.140625" style="1" customWidth="1"/>
    <col min="1796" max="1796" width="21.140625" style="1" customWidth="1"/>
    <col min="1797" max="1799" width="15.42578125" style="1" customWidth="1"/>
    <col min="1800" max="1800" width="22.7109375" style="1" customWidth="1"/>
    <col min="1801" max="1801" width="15.140625" style="1" bestFit="1" customWidth="1"/>
    <col min="1802" max="1802" width="16.5703125" style="1" bestFit="1" customWidth="1"/>
    <col min="1803" max="2048" width="9.140625" style="1"/>
    <col min="2049" max="2049" width="0" style="1" hidden="1" customWidth="1"/>
    <col min="2050" max="2050" width="61.28515625" style="1" customWidth="1"/>
    <col min="2051" max="2051" width="18.140625" style="1" customWidth="1"/>
    <col min="2052" max="2052" width="21.140625" style="1" customWidth="1"/>
    <col min="2053" max="2055" width="15.42578125" style="1" customWidth="1"/>
    <col min="2056" max="2056" width="22.7109375" style="1" customWidth="1"/>
    <col min="2057" max="2057" width="15.140625" style="1" bestFit="1" customWidth="1"/>
    <col min="2058" max="2058" width="16.5703125" style="1" bestFit="1" customWidth="1"/>
    <col min="2059" max="2304" width="9.140625" style="1"/>
    <col min="2305" max="2305" width="0" style="1" hidden="1" customWidth="1"/>
    <col min="2306" max="2306" width="61.28515625" style="1" customWidth="1"/>
    <col min="2307" max="2307" width="18.140625" style="1" customWidth="1"/>
    <col min="2308" max="2308" width="21.140625" style="1" customWidth="1"/>
    <col min="2309" max="2311" width="15.42578125" style="1" customWidth="1"/>
    <col min="2312" max="2312" width="22.7109375" style="1" customWidth="1"/>
    <col min="2313" max="2313" width="15.140625" style="1" bestFit="1" customWidth="1"/>
    <col min="2314" max="2314" width="16.5703125" style="1" bestFit="1" customWidth="1"/>
    <col min="2315" max="2560" width="9.140625" style="1"/>
    <col min="2561" max="2561" width="0" style="1" hidden="1" customWidth="1"/>
    <col min="2562" max="2562" width="61.28515625" style="1" customWidth="1"/>
    <col min="2563" max="2563" width="18.140625" style="1" customWidth="1"/>
    <col min="2564" max="2564" width="21.140625" style="1" customWidth="1"/>
    <col min="2565" max="2567" width="15.42578125" style="1" customWidth="1"/>
    <col min="2568" max="2568" width="22.7109375" style="1" customWidth="1"/>
    <col min="2569" max="2569" width="15.140625" style="1" bestFit="1" customWidth="1"/>
    <col min="2570" max="2570" width="16.5703125" style="1" bestFit="1" customWidth="1"/>
    <col min="2571" max="2816" width="9.140625" style="1"/>
    <col min="2817" max="2817" width="0" style="1" hidden="1" customWidth="1"/>
    <col min="2818" max="2818" width="61.28515625" style="1" customWidth="1"/>
    <col min="2819" max="2819" width="18.140625" style="1" customWidth="1"/>
    <col min="2820" max="2820" width="21.140625" style="1" customWidth="1"/>
    <col min="2821" max="2823" width="15.42578125" style="1" customWidth="1"/>
    <col min="2824" max="2824" width="22.7109375" style="1" customWidth="1"/>
    <col min="2825" max="2825" width="15.140625" style="1" bestFit="1" customWidth="1"/>
    <col min="2826" max="2826" width="16.5703125" style="1" bestFit="1" customWidth="1"/>
    <col min="2827" max="3072" width="9.140625" style="1"/>
    <col min="3073" max="3073" width="0" style="1" hidden="1" customWidth="1"/>
    <col min="3074" max="3074" width="61.28515625" style="1" customWidth="1"/>
    <col min="3075" max="3075" width="18.140625" style="1" customWidth="1"/>
    <col min="3076" max="3076" width="21.140625" style="1" customWidth="1"/>
    <col min="3077" max="3079" width="15.42578125" style="1" customWidth="1"/>
    <col min="3080" max="3080" width="22.7109375" style="1" customWidth="1"/>
    <col min="3081" max="3081" width="15.140625" style="1" bestFit="1" customWidth="1"/>
    <col min="3082" max="3082" width="16.5703125" style="1" bestFit="1" customWidth="1"/>
    <col min="3083" max="3328" width="9.140625" style="1"/>
    <col min="3329" max="3329" width="0" style="1" hidden="1" customWidth="1"/>
    <col min="3330" max="3330" width="61.28515625" style="1" customWidth="1"/>
    <col min="3331" max="3331" width="18.140625" style="1" customWidth="1"/>
    <col min="3332" max="3332" width="21.140625" style="1" customWidth="1"/>
    <col min="3333" max="3335" width="15.42578125" style="1" customWidth="1"/>
    <col min="3336" max="3336" width="22.7109375" style="1" customWidth="1"/>
    <col min="3337" max="3337" width="15.140625" style="1" bestFit="1" customWidth="1"/>
    <col min="3338" max="3338" width="16.5703125" style="1" bestFit="1" customWidth="1"/>
    <col min="3339" max="3584" width="9.140625" style="1"/>
    <col min="3585" max="3585" width="0" style="1" hidden="1" customWidth="1"/>
    <col min="3586" max="3586" width="61.28515625" style="1" customWidth="1"/>
    <col min="3587" max="3587" width="18.140625" style="1" customWidth="1"/>
    <col min="3588" max="3588" width="21.140625" style="1" customWidth="1"/>
    <col min="3589" max="3591" width="15.42578125" style="1" customWidth="1"/>
    <col min="3592" max="3592" width="22.7109375" style="1" customWidth="1"/>
    <col min="3593" max="3593" width="15.140625" style="1" bestFit="1" customWidth="1"/>
    <col min="3594" max="3594" width="16.5703125" style="1" bestFit="1" customWidth="1"/>
    <col min="3595" max="3840" width="9.140625" style="1"/>
    <col min="3841" max="3841" width="0" style="1" hidden="1" customWidth="1"/>
    <col min="3842" max="3842" width="61.28515625" style="1" customWidth="1"/>
    <col min="3843" max="3843" width="18.140625" style="1" customWidth="1"/>
    <col min="3844" max="3844" width="21.140625" style="1" customWidth="1"/>
    <col min="3845" max="3847" width="15.42578125" style="1" customWidth="1"/>
    <col min="3848" max="3848" width="22.7109375" style="1" customWidth="1"/>
    <col min="3849" max="3849" width="15.140625" style="1" bestFit="1" customWidth="1"/>
    <col min="3850" max="3850" width="16.5703125" style="1" bestFit="1" customWidth="1"/>
    <col min="3851" max="4096" width="9.140625" style="1"/>
    <col min="4097" max="4097" width="0" style="1" hidden="1" customWidth="1"/>
    <col min="4098" max="4098" width="61.28515625" style="1" customWidth="1"/>
    <col min="4099" max="4099" width="18.140625" style="1" customWidth="1"/>
    <col min="4100" max="4100" width="21.140625" style="1" customWidth="1"/>
    <col min="4101" max="4103" width="15.42578125" style="1" customWidth="1"/>
    <col min="4104" max="4104" width="22.7109375" style="1" customWidth="1"/>
    <col min="4105" max="4105" width="15.140625" style="1" bestFit="1" customWidth="1"/>
    <col min="4106" max="4106" width="16.5703125" style="1" bestFit="1" customWidth="1"/>
    <col min="4107" max="4352" width="9.140625" style="1"/>
    <col min="4353" max="4353" width="0" style="1" hidden="1" customWidth="1"/>
    <col min="4354" max="4354" width="61.28515625" style="1" customWidth="1"/>
    <col min="4355" max="4355" width="18.140625" style="1" customWidth="1"/>
    <col min="4356" max="4356" width="21.140625" style="1" customWidth="1"/>
    <col min="4357" max="4359" width="15.42578125" style="1" customWidth="1"/>
    <col min="4360" max="4360" width="22.7109375" style="1" customWidth="1"/>
    <col min="4361" max="4361" width="15.140625" style="1" bestFit="1" customWidth="1"/>
    <col min="4362" max="4362" width="16.5703125" style="1" bestFit="1" customWidth="1"/>
    <col min="4363" max="4608" width="9.140625" style="1"/>
    <col min="4609" max="4609" width="0" style="1" hidden="1" customWidth="1"/>
    <col min="4610" max="4610" width="61.28515625" style="1" customWidth="1"/>
    <col min="4611" max="4611" width="18.140625" style="1" customWidth="1"/>
    <col min="4612" max="4612" width="21.140625" style="1" customWidth="1"/>
    <col min="4613" max="4615" width="15.42578125" style="1" customWidth="1"/>
    <col min="4616" max="4616" width="22.7109375" style="1" customWidth="1"/>
    <col min="4617" max="4617" width="15.140625" style="1" bestFit="1" customWidth="1"/>
    <col min="4618" max="4618" width="16.5703125" style="1" bestFit="1" customWidth="1"/>
    <col min="4619" max="4864" width="9.140625" style="1"/>
    <col min="4865" max="4865" width="0" style="1" hidden="1" customWidth="1"/>
    <col min="4866" max="4866" width="61.28515625" style="1" customWidth="1"/>
    <col min="4867" max="4867" width="18.140625" style="1" customWidth="1"/>
    <col min="4868" max="4868" width="21.140625" style="1" customWidth="1"/>
    <col min="4869" max="4871" width="15.42578125" style="1" customWidth="1"/>
    <col min="4872" max="4872" width="22.7109375" style="1" customWidth="1"/>
    <col min="4873" max="4873" width="15.140625" style="1" bestFit="1" customWidth="1"/>
    <col min="4874" max="4874" width="16.5703125" style="1" bestFit="1" customWidth="1"/>
    <col min="4875" max="5120" width="9.140625" style="1"/>
    <col min="5121" max="5121" width="0" style="1" hidden="1" customWidth="1"/>
    <col min="5122" max="5122" width="61.28515625" style="1" customWidth="1"/>
    <col min="5123" max="5123" width="18.140625" style="1" customWidth="1"/>
    <col min="5124" max="5124" width="21.140625" style="1" customWidth="1"/>
    <col min="5125" max="5127" width="15.42578125" style="1" customWidth="1"/>
    <col min="5128" max="5128" width="22.7109375" style="1" customWidth="1"/>
    <col min="5129" max="5129" width="15.140625" style="1" bestFit="1" customWidth="1"/>
    <col min="5130" max="5130" width="16.5703125" style="1" bestFit="1" customWidth="1"/>
    <col min="5131" max="5376" width="9.140625" style="1"/>
    <col min="5377" max="5377" width="0" style="1" hidden="1" customWidth="1"/>
    <col min="5378" max="5378" width="61.28515625" style="1" customWidth="1"/>
    <col min="5379" max="5379" width="18.140625" style="1" customWidth="1"/>
    <col min="5380" max="5380" width="21.140625" style="1" customWidth="1"/>
    <col min="5381" max="5383" width="15.42578125" style="1" customWidth="1"/>
    <col min="5384" max="5384" width="22.7109375" style="1" customWidth="1"/>
    <col min="5385" max="5385" width="15.140625" style="1" bestFit="1" customWidth="1"/>
    <col min="5386" max="5386" width="16.5703125" style="1" bestFit="1" customWidth="1"/>
    <col min="5387" max="5632" width="9.140625" style="1"/>
    <col min="5633" max="5633" width="0" style="1" hidden="1" customWidth="1"/>
    <col min="5634" max="5634" width="61.28515625" style="1" customWidth="1"/>
    <col min="5635" max="5635" width="18.140625" style="1" customWidth="1"/>
    <col min="5636" max="5636" width="21.140625" style="1" customWidth="1"/>
    <col min="5637" max="5639" width="15.42578125" style="1" customWidth="1"/>
    <col min="5640" max="5640" width="22.7109375" style="1" customWidth="1"/>
    <col min="5641" max="5641" width="15.140625" style="1" bestFit="1" customWidth="1"/>
    <col min="5642" max="5642" width="16.5703125" style="1" bestFit="1" customWidth="1"/>
    <col min="5643" max="5888" width="9.140625" style="1"/>
    <col min="5889" max="5889" width="0" style="1" hidden="1" customWidth="1"/>
    <col min="5890" max="5890" width="61.28515625" style="1" customWidth="1"/>
    <col min="5891" max="5891" width="18.140625" style="1" customWidth="1"/>
    <col min="5892" max="5892" width="21.140625" style="1" customWidth="1"/>
    <col min="5893" max="5895" width="15.42578125" style="1" customWidth="1"/>
    <col min="5896" max="5896" width="22.7109375" style="1" customWidth="1"/>
    <col min="5897" max="5897" width="15.140625" style="1" bestFit="1" customWidth="1"/>
    <col min="5898" max="5898" width="16.5703125" style="1" bestFit="1" customWidth="1"/>
    <col min="5899" max="6144" width="9.140625" style="1"/>
    <col min="6145" max="6145" width="0" style="1" hidden="1" customWidth="1"/>
    <col min="6146" max="6146" width="61.28515625" style="1" customWidth="1"/>
    <col min="6147" max="6147" width="18.140625" style="1" customWidth="1"/>
    <col min="6148" max="6148" width="21.140625" style="1" customWidth="1"/>
    <col min="6149" max="6151" width="15.42578125" style="1" customWidth="1"/>
    <col min="6152" max="6152" width="22.7109375" style="1" customWidth="1"/>
    <col min="6153" max="6153" width="15.140625" style="1" bestFit="1" customWidth="1"/>
    <col min="6154" max="6154" width="16.5703125" style="1" bestFit="1" customWidth="1"/>
    <col min="6155" max="6400" width="9.140625" style="1"/>
    <col min="6401" max="6401" width="0" style="1" hidden="1" customWidth="1"/>
    <col min="6402" max="6402" width="61.28515625" style="1" customWidth="1"/>
    <col min="6403" max="6403" width="18.140625" style="1" customWidth="1"/>
    <col min="6404" max="6404" width="21.140625" style="1" customWidth="1"/>
    <col min="6405" max="6407" width="15.42578125" style="1" customWidth="1"/>
    <col min="6408" max="6408" width="22.7109375" style="1" customWidth="1"/>
    <col min="6409" max="6409" width="15.140625" style="1" bestFit="1" customWidth="1"/>
    <col min="6410" max="6410" width="16.5703125" style="1" bestFit="1" customWidth="1"/>
    <col min="6411" max="6656" width="9.140625" style="1"/>
    <col min="6657" max="6657" width="0" style="1" hidden="1" customWidth="1"/>
    <col min="6658" max="6658" width="61.28515625" style="1" customWidth="1"/>
    <col min="6659" max="6659" width="18.140625" style="1" customWidth="1"/>
    <col min="6660" max="6660" width="21.140625" style="1" customWidth="1"/>
    <col min="6661" max="6663" width="15.42578125" style="1" customWidth="1"/>
    <col min="6664" max="6664" width="22.7109375" style="1" customWidth="1"/>
    <col min="6665" max="6665" width="15.140625" style="1" bestFit="1" customWidth="1"/>
    <col min="6666" max="6666" width="16.5703125" style="1" bestFit="1" customWidth="1"/>
    <col min="6667" max="6912" width="9.140625" style="1"/>
    <col min="6913" max="6913" width="0" style="1" hidden="1" customWidth="1"/>
    <col min="6914" max="6914" width="61.28515625" style="1" customWidth="1"/>
    <col min="6915" max="6915" width="18.140625" style="1" customWidth="1"/>
    <col min="6916" max="6916" width="21.140625" style="1" customWidth="1"/>
    <col min="6917" max="6919" width="15.42578125" style="1" customWidth="1"/>
    <col min="6920" max="6920" width="22.7109375" style="1" customWidth="1"/>
    <col min="6921" max="6921" width="15.140625" style="1" bestFit="1" customWidth="1"/>
    <col min="6922" max="6922" width="16.5703125" style="1" bestFit="1" customWidth="1"/>
    <col min="6923" max="7168" width="9.140625" style="1"/>
    <col min="7169" max="7169" width="0" style="1" hidden="1" customWidth="1"/>
    <col min="7170" max="7170" width="61.28515625" style="1" customWidth="1"/>
    <col min="7171" max="7171" width="18.140625" style="1" customWidth="1"/>
    <col min="7172" max="7172" width="21.140625" style="1" customWidth="1"/>
    <col min="7173" max="7175" width="15.42578125" style="1" customWidth="1"/>
    <col min="7176" max="7176" width="22.7109375" style="1" customWidth="1"/>
    <col min="7177" max="7177" width="15.140625" style="1" bestFit="1" customWidth="1"/>
    <col min="7178" max="7178" width="16.5703125" style="1" bestFit="1" customWidth="1"/>
    <col min="7179" max="7424" width="9.140625" style="1"/>
    <col min="7425" max="7425" width="0" style="1" hidden="1" customWidth="1"/>
    <col min="7426" max="7426" width="61.28515625" style="1" customWidth="1"/>
    <col min="7427" max="7427" width="18.140625" style="1" customWidth="1"/>
    <col min="7428" max="7428" width="21.140625" style="1" customWidth="1"/>
    <col min="7429" max="7431" width="15.42578125" style="1" customWidth="1"/>
    <col min="7432" max="7432" width="22.7109375" style="1" customWidth="1"/>
    <col min="7433" max="7433" width="15.140625" style="1" bestFit="1" customWidth="1"/>
    <col min="7434" max="7434" width="16.5703125" style="1" bestFit="1" customWidth="1"/>
    <col min="7435" max="7680" width="9.140625" style="1"/>
    <col min="7681" max="7681" width="0" style="1" hidden="1" customWidth="1"/>
    <col min="7682" max="7682" width="61.28515625" style="1" customWidth="1"/>
    <col min="7683" max="7683" width="18.140625" style="1" customWidth="1"/>
    <col min="7684" max="7684" width="21.140625" style="1" customWidth="1"/>
    <col min="7685" max="7687" width="15.42578125" style="1" customWidth="1"/>
    <col min="7688" max="7688" width="22.7109375" style="1" customWidth="1"/>
    <col min="7689" max="7689" width="15.140625" style="1" bestFit="1" customWidth="1"/>
    <col min="7690" max="7690" width="16.5703125" style="1" bestFit="1" customWidth="1"/>
    <col min="7691" max="7936" width="9.140625" style="1"/>
    <col min="7937" max="7937" width="0" style="1" hidden="1" customWidth="1"/>
    <col min="7938" max="7938" width="61.28515625" style="1" customWidth="1"/>
    <col min="7939" max="7939" width="18.140625" style="1" customWidth="1"/>
    <col min="7940" max="7940" width="21.140625" style="1" customWidth="1"/>
    <col min="7941" max="7943" width="15.42578125" style="1" customWidth="1"/>
    <col min="7944" max="7944" width="22.7109375" style="1" customWidth="1"/>
    <col min="7945" max="7945" width="15.140625" style="1" bestFit="1" customWidth="1"/>
    <col min="7946" max="7946" width="16.5703125" style="1" bestFit="1" customWidth="1"/>
    <col min="7947" max="8192" width="9.140625" style="1"/>
    <col min="8193" max="8193" width="0" style="1" hidden="1" customWidth="1"/>
    <col min="8194" max="8194" width="61.28515625" style="1" customWidth="1"/>
    <col min="8195" max="8195" width="18.140625" style="1" customWidth="1"/>
    <col min="8196" max="8196" width="21.140625" style="1" customWidth="1"/>
    <col min="8197" max="8199" width="15.42578125" style="1" customWidth="1"/>
    <col min="8200" max="8200" width="22.7109375" style="1" customWidth="1"/>
    <col min="8201" max="8201" width="15.140625" style="1" bestFit="1" customWidth="1"/>
    <col min="8202" max="8202" width="16.5703125" style="1" bestFit="1" customWidth="1"/>
    <col min="8203" max="8448" width="9.140625" style="1"/>
    <col min="8449" max="8449" width="0" style="1" hidden="1" customWidth="1"/>
    <col min="8450" max="8450" width="61.28515625" style="1" customWidth="1"/>
    <col min="8451" max="8451" width="18.140625" style="1" customWidth="1"/>
    <col min="8452" max="8452" width="21.140625" style="1" customWidth="1"/>
    <col min="8453" max="8455" width="15.42578125" style="1" customWidth="1"/>
    <col min="8456" max="8456" width="22.7109375" style="1" customWidth="1"/>
    <col min="8457" max="8457" width="15.140625" style="1" bestFit="1" customWidth="1"/>
    <col min="8458" max="8458" width="16.5703125" style="1" bestFit="1" customWidth="1"/>
    <col min="8459" max="8704" width="9.140625" style="1"/>
    <col min="8705" max="8705" width="0" style="1" hidden="1" customWidth="1"/>
    <col min="8706" max="8706" width="61.28515625" style="1" customWidth="1"/>
    <col min="8707" max="8707" width="18.140625" style="1" customWidth="1"/>
    <col min="8708" max="8708" width="21.140625" style="1" customWidth="1"/>
    <col min="8709" max="8711" width="15.42578125" style="1" customWidth="1"/>
    <col min="8712" max="8712" width="22.7109375" style="1" customWidth="1"/>
    <col min="8713" max="8713" width="15.140625" style="1" bestFit="1" customWidth="1"/>
    <col min="8714" max="8714" width="16.5703125" style="1" bestFit="1" customWidth="1"/>
    <col min="8715" max="8960" width="9.140625" style="1"/>
    <col min="8961" max="8961" width="0" style="1" hidden="1" customWidth="1"/>
    <col min="8962" max="8962" width="61.28515625" style="1" customWidth="1"/>
    <col min="8963" max="8963" width="18.140625" style="1" customWidth="1"/>
    <col min="8964" max="8964" width="21.140625" style="1" customWidth="1"/>
    <col min="8965" max="8967" width="15.42578125" style="1" customWidth="1"/>
    <col min="8968" max="8968" width="22.7109375" style="1" customWidth="1"/>
    <col min="8969" max="8969" width="15.140625" style="1" bestFit="1" customWidth="1"/>
    <col min="8970" max="8970" width="16.5703125" style="1" bestFit="1" customWidth="1"/>
    <col min="8971" max="9216" width="9.140625" style="1"/>
    <col min="9217" max="9217" width="0" style="1" hidden="1" customWidth="1"/>
    <col min="9218" max="9218" width="61.28515625" style="1" customWidth="1"/>
    <col min="9219" max="9219" width="18.140625" style="1" customWidth="1"/>
    <col min="9220" max="9220" width="21.140625" style="1" customWidth="1"/>
    <col min="9221" max="9223" width="15.42578125" style="1" customWidth="1"/>
    <col min="9224" max="9224" width="22.7109375" style="1" customWidth="1"/>
    <col min="9225" max="9225" width="15.140625" style="1" bestFit="1" customWidth="1"/>
    <col min="9226" max="9226" width="16.5703125" style="1" bestFit="1" customWidth="1"/>
    <col min="9227" max="9472" width="9.140625" style="1"/>
    <col min="9473" max="9473" width="0" style="1" hidden="1" customWidth="1"/>
    <col min="9474" max="9474" width="61.28515625" style="1" customWidth="1"/>
    <col min="9475" max="9475" width="18.140625" style="1" customWidth="1"/>
    <col min="9476" max="9476" width="21.140625" style="1" customWidth="1"/>
    <col min="9477" max="9479" width="15.42578125" style="1" customWidth="1"/>
    <col min="9480" max="9480" width="22.7109375" style="1" customWidth="1"/>
    <col min="9481" max="9481" width="15.140625" style="1" bestFit="1" customWidth="1"/>
    <col min="9482" max="9482" width="16.5703125" style="1" bestFit="1" customWidth="1"/>
    <col min="9483" max="9728" width="9.140625" style="1"/>
    <col min="9729" max="9729" width="0" style="1" hidden="1" customWidth="1"/>
    <col min="9730" max="9730" width="61.28515625" style="1" customWidth="1"/>
    <col min="9731" max="9731" width="18.140625" style="1" customWidth="1"/>
    <col min="9732" max="9732" width="21.140625" style="1" customWidth="1"/>
    <col min="9733" max="9735" width="15.42578125" style="1" customWidth="1"/>
    <col min="9736" max="9736" width="22.7109375" style="1" customWidth="1"/>
    <col min="9737" max="9737" width="15.140625" style="1" bestFit="1" customWidth="1"/>
    <col min="9738" max="9738" width="16.5703125" style="1" bestFit="1" customWidth="1"/>
    <col min="9739" max="9984" width="9.140625" style="1"/>
    <col min="9985" max="9985" width="0" style="1" hidden="1" customWidth="1"/>
    <col min="9986" max="9986" width="61.28515625" style="1" customWidth="1"/>
    <col min="9987" max="9987" width="18.140625" style="1" customWidth="1"/>
    <col min="9988" max="9988" width="21.140625" style="1" customWidth="1"/>
    <col min="9989" max="9991" width="15.42578125" style="1" customWidth="1"/>
    <col min="9992" max="9992" width="22.7109375" style="1" customWidth="1"/>
    <col min="9993" max="9993" width="15.140625" style="1" bestFit="1" customWidth="1"/>
    <col min="9994" max="9994" width="16.5703125" style="1" bestFit="1" customWidth="1"/>
    <col min="9995" max="10240" width="9.140625" style="1"/>
    <col min="10241" max="10241" width="0" style="1" hidden="1" customWidth="1"/>
    <col min="10242" max="10242" width="61.28515625" style="1" customWidth="1"/>
    <col min="10243" max="10243" width="18.140625" style="1" customWidth="1"/>
    <col min="10244" max="10244" width="21.140625" style="1" customWidth="1"/>
    <col min="10245" max="10247" width="15.42578125" style="1" customWidth="1"/>
    <col min="10248" max="10248" width="22.7109375" style="1" customWidth="1"/>
    <col min="10249" max="10249" width="15.140625" style="1" bestFit="1" customWidth="1"/>
    <col min="10250" max="10250" width="16.5703125" style="1" bestFit="1" customWidth="1"/>
    <col min="10251" max="10496" width="9.140625" style="1"/>
    <col min="10497" max="10497" width="0" style="1" hidden="1" customWidth="1"/>
    <col min="10498" max="10498" width="61.28515625" style="1" customWidth="1"/>
    <col min="10499" max="10499" width="18.140625" style="1" customWidth="1"/>
    <col min="10500" max="10500" width="21.140625" style="1" customWidth="1"/>
    <col min="10501" max="10503" width="15.42578125" style="1" customWidth="1"/>
    <col min="10504" max="10504" width="22.7109375" style="1" customWidth="1"/>
    <col min="10505" max="10505" width="15.140625" style="1" bestFit="1" customWidth="1"/>
    <col min="10506" max="10506" width="16.5703125" style="1" bestFit="1" customWidth="1"/>
    <col min="10507" max="10752" width="9.140625" style="1"/>
    <col min="10753" max="10753" width="0" style="1" hidden="1" customWidth="1"/>
    <col min="10754" max="10754" width="61.28515625" style="1" customWidth="1"/>
    <col min="10755" max="10755" width="18.140625" style="1" customWidth="1"/>
    <col min="10756" max="10756" width="21.140625" style="1" customWidth="1"/>
    <col min="10757" max="10759" width="15.42578125" style="1" customWidth="1"/>
    <col min="10760" max="10760" width="22.7109375" style="1" customWidth="1"/>
    <col min="10761" max="10761" width="15.140625" style="1" bestFit="1" customWidth="1"/>
    <col min="10762" max="10762" width="16.5703125" style="1" bestFit="1" customWidth="1"/>
    <col min="10763" max="11008" width="9.140625" style="1"/>
    <col min="11009" max="11009" width="0" style="1" hidden="1" customWidth="1"/>
    <col min="11010" max="11010" width="61.28515625" style="1" customWidth="1"/>
    <col min="11011" max="11011" width="18.140625" style="1" customWidth="1"/>
    <col min="11012" max="11012" width="21.140625" style="1" customWidth="1"/>
    <col min="11013" max="11015" width="15.42578125" style="1" customWidth="1"/>
    <col min="11016" max="11016" width="22.7109375" style="1" customWidth="1"/>
    <col min="11017" max="11017" width="15.140625" style="1" bestFit="1" customWidth="1"/>
    <col min="11018" max="11018" width="16.5703125" style="1" bestFit="1" customWidth="1"/>
    <col min="11019" max="11264" width="9.140625" style="1"/>
    <col min="11265" max="11265" width="0" style="1" hidden="1" customWidth="1"/>
    <col min="11266" max="11266" width="61.28515625" style="1" customWidth="1"/>
    <col min="11267" max="11267" width="18.140625" style="1" customWidth="1"/>
    <col min="11268" max="11268" width="21.140625" style="1" customWidth="1"/>
    <col min="11269" max="11271" width="15.42578125" style="1" customWidth="1"/>
    <col min="11272" max="11272" width="22.7109375" style="1" customWidth="1"/>
    <col min="11273" max="11273" width="15.140625" style="1" bestFit="1" customWidth="1"/>
    <col min="11274" max="11274" width="16.5703125" style="1" bestFit="1" customWidth="1"/>
    <col min="11275" max="11520" width="9.140625" style="1"/>
    <col min="11521" max="11521" width="0" style="1" hidden="1" customWidth="1"/>
    <col min="11522" max="11522" width="61.28515625" style="1" customWidth="1"/>
    <col min="11523" max="11523" width="18.140625" style="1" customWidth="1"/>
    <col min="11524" max="11524" width="21.140625" style="1" customWidth="1"/>
    <col min="11525" max="11527" width="15.42578125" style="1" customWidth="1"/>
    <col min="11528" max="11528" width="22.7109375" style="1" customWidth="1"/>
    <col min="11529" max="11529" width="15.140625" style="1" bestFit="1" customWidth="1"/>
    <col min="11530" max="11530" width="16.5703125" style="1" bestFit="1" customWidth="1"/>
    <col min="11531" max="11776" width="9.140625" style="1"/>
    <col min="11777" max="11777" width="0" style="1" hidden="1" customWidth="1"/>
    <col min="11778" max="11778" width="61.28515625" style="1" customWidth="1"/>
    <col min="11779" max="11779" width="18.140625" style="1" customWidth="1"/>
    <col min="11780" max="11780" width="21.140625" style="1" customWidth="1"/>
    <col min="11781" max="11783" width="15.42578125" style="1" customWidth="1"/>
    <col min="11784" max="11784" width="22.7109375" style="1" customWidth="1"/>
    <col min="11785" max="11785" width="15.140625" style="1" bestFit="1" customWidth="1"/>
    <col min="11786" max="11786" width="16.5703125" style="1" bestFit="1" customWidth="1"/>
    <col min="11787" max="12032" width="9.140625" style="1"/>
    <col min="12033" max="12033" width="0" style="1" hidden="1" customWidth="1"/>
    <col min="12034" max="12034" width="61.28515625" style="1" customWidth="1"/>
    <col min="12035" max="12035" width="18.140625" style="1" customWidth="1"/>
    <col min="12036" max="12036" width="21.140625" style="1" customWidth="1"/>
    <col min="12037" max="12039" width="15.42578125" style="1" customWidth="1"/>
    <col min="12040" max="12040" width="22.7109375" style="1" customWidth="1"/>
    <col min="12041" max="12041" width="15.140625" style="1" bestFit="1" customWidth="1"/>
    <col min="12042" max="12042" width="16.5703125" style="1" bestFit="1" customWidth="1"/>
    <col min="12043" max="12288" width="9.140625" style="1"/>
    <col min="12289" max="12289" width="0" style="1" hidden="1" customWidth="1"/>
    <col min="12290" max="12290" width="61.28515625" style="1" customWidth="1"/>
    <col min="12291" max="12291" width="18.140625" style="1" customWidth="1"/>
    <col min="12292" max="12292" width="21.140625" style="1" customWidth="1"/>
    <col min="12293" max="12295" width="15.42578125" style="1" customWidth="1"/>
    <col min="12296" max="12296" width="22.7109375" style="1" customWidth="1"/>
    <col min="12297" max="12297" width="15.140625" style="1" bestFit="1" customWidth="1"/>
    <col min="12298" max="12298" width="16.5703125" style="1" bestFit="1" customWidth="1"/>
    <col min="12299" max="12544" width="9.140625" style="1"/>
    <col min="12545" max="12545" width="0" style="1" hidden="1" customWidth="1"/>
    <col min="12546" max="12546" width="61.28515625" style="1" customWidth="1"/>
    <col min="12547" max="12547" width="18.140625" style="1" customWidth="1"/>
    <col min="12548" max="12548" width="21.140625" style="1" customWidth="1"/>
    <col min="12549" max="12551" width="15.42578125" style="1" customWidth="1"/>
    <col min="12552" max="12552" width="22.7109375" style="1" customWidth="1"/>
    <col min="12553" max="12553" width="15.140625" style="1" bestFit="1" customWidth="1"/>
    <col min="12554" max="12554" width="16.5703125" style="1" bestFit="1" customWidth="1"/>
    <col min="12555" max="12800" width="9.140625" style="1"/>
    <col min="12801" max="12801" width="0" style="1" hidden="1" customWidth="1"/>
    <col min="12802" max="12802" width="61.28515625" style="1" customWidth="1"/>
    <col min="12803" max="12803" width="18.140625" style="1" customWidth="1"/>
    <col min="12804" max="12804" width="21.140625" style="1" customWidth="1"/>
    <col min="12805" max="12807" width="15.42578125" style="1" customWidth="1"/>
    <col min="12808" max="12808" width="22.7109375" style="1" customWidth="1"/>
    <col min="12809" max="12809" width="15.140625" style="1" bestFit="1" customWidth="1"/>
    <col min="12810" max="12810" width="16.5703125" style="1" bestFit="1" customWidth="1"/>
    <col min="12811" max="13056" width="9.140625" style="1"/>
    <col min="13057" max="13057" width="0" style="1" hidden="1" customWidth="1"/>
    <col min="13058" max="13058" width="61.28515625" style="1" customWidth="1"/>
    <col min="13059" max="13059" width="18.140625" style="1" customWidth="1"/>
    <col min="13060" max="13060" width="21.140625" style="1" customWidth="1"/>
    <col min="13061" max="13063" width="15.42578125" style="1" customWidth="1"/>
    <col min="13064" max="13064" width="22.7109375" style="1" customWidth="1"/>
    <col min="13065" max="13065" width="15.140625" style="1" bestFit="1" customWidth="1"/>
    <col min="13066" max="13066" width="16.5703125" style="1" bestFit="1" customWidth="1"/>
    <col min="13067" max="13312" width="9.140625" style="1"/>
    <col min="13313" max="13313" width="0" style="1" hidden="1" customWidth="1"/>
    <col min="13314" max="13314" width="61.28515625" style="1" customWidth="1"/>
    <col min="13315" max="13315" width="18.140625" style="1" customWidth="1"/>
    <col min="13316" max="13316" width="21.140625" style="1" customWidth="1"/>
    <col min="13317" max="13319" width="15.42578125" style="1" customWidth="1"/>
    <col min="13320" max="13320" width="22.7109375" style="1" customWidth="1"/>
    <col min="13321" max="13321" width="15.140625" style="1" bestFit="1" customWidth="1"/>
    <col min="13322" max="13322" width="16.5703125" style="1" bestFit="1" customWidth="1"/>
    <col min="13323" max="13568" width="9.140625" style="1"/>
    <col min="13569" max="13569" width="0" style="1" hidden="1" customWidth="1"/>
    <col min="13570" max="13570" width="61.28515625" style="1" customWidth="1"/>
    <col min="13571" max="13571" width="18.140625" style="1" customWidth="1"/>
    <col min="13572" max="13572" width="21.140625" style="1" customWidth="1"/>
    <col min="13573" max="13575" width="15.42578125" style="1" customWidth="1"/>
    <col min="13576" max="13576" width="22.7109375" style="1" customWidth="1"/>
    <col min="13577" max="13577" width="15.140625" style="1" bestFit="1" customWidth="1"/>
    <col min="13578" max="13578" width="16.5703125" style="1" bestFit="1" customWidth="1"/>
    <col min="13579" max="13824" width="9.140625" style="1"/>
    <col min="13825" max="13825" width="0" style="1" hidden="1" customWidth="1"/>
    <col min="13826" max="13826" width="61.28515625" style="1" customWidth="1"/>
    <col min="13827" max="13827" width="18.140625" style="1" customWidth="1"/>
    <col min="13828" max="13828" width="21.140625" style="1" customWidth="1"/>
    <col min="13829" max="13831" width="15.42578125" style="1" customWidth="1"/>
    <col min="13832" max="13832" width="22.7109375" style="1" customWidth="1"/>
    <col min="13833" max="13833" width="15.140625" style="1" bestFit="1" customWidth="1"/>
    <col min="13834" max="13834" width="16.5703125" style="1" bestFit="1" customWidth="1"/>
    <col min="13835" max="14080" width="9.140625" style="1"/>
    <col min="14081" max="14081" width="0" style="1" hidden="1" customWidth="1"/>
    <col min="14082" max="14082" width="61.28515625" style="1" customWidth="1"/>
    <col min="14083" max="14083" width="18.140625" style="1" customWidth="1"/>
    <col min="14084" max="14084" width="21.140625" style="1" customWidth="1"/>
    <col min="14085" max="14087" width="15.42578125" style="1" customWidth="1"/>
    <col min="14088" max="14088" width="22.7109375" style="1" customWidth="1"/>
    <col min="14089" max="14089" width="15.140625" style="1" bestFit="1" customWidth="1"/>
    <col min="14090" max="14090" width="16.5703125" style="1" bestFit="1" customWidth="1"/>
    <col min="14091" max="14336" width="9.140625" style="1"/>
    <col min="14337" max="14337" width="0" style="1" hidden="1" customWidth="1"/>
    <col min="14338" max="14338" width="61.28515625" style="1" customWidth="1"/>
    <col min="14339" max="14339" width="18.140625" style="1" customWidth="1"/>
    <col min="14340" max="14340" width="21.140625" style="1" customWidth="1"/>
    <col min="14341" max="14343" width="15.42578125" style="1" customWidth="1"/>
    <col min="14344" max="14344" width="22.7109375" style="1" customWidth="1"/>
    <col min="14345" max="14345" width="15.140625" style="1" bestFit="1" customWidth="1"/>
    <col min="14346" max="14346" width="16.5703125" style="1" bestFit="1" customWidth="1"/>
    <col min="14347" max="14592" width="9.140625" style="1"/>
    <col min="14593" max="14593" width="0" style="1" hidden="1" customWidth="1"/>
    <col min="14594" max="14594" width="61.28515625" style="1" customWidth="1"/>
    <col min="14595" max="14595" width="18.140625" style="1" customWidth="1"/>
    <col min="14596" max="14596" width="21.140625" style="1" customWidth="1"/>
    <col min="14597" max="14599" width="15.42578125" style="1" customWidth="1"/>
    <col min="14600" max="14600" width="22.7109375" style="1" customWidth="1"/>
    <col min="14601" max="14601" width="15.140625" style="1" bestFit="1" customWidth="1"/>
    <col min="14602" max="14602" width="16.5703125" style="1" bestFit="1" customWidth="1"/>
    <col min="14603" max="14848" width="9.140625" style="1"/>
    <col min="14849" max="14849" width="0" style="1" hidden="1" customWidth="1"/>
    <col min="14850" max="14850" width="61.28515625" style="1" customWidth="1"/>
    <col min="14851" max="14851" width="18.140625" style="1" customWidth="1"/>
    <col min="14852" max="14852" width="21.140625" style="1" customWidth="1"/>
    <col min="14853" max="14855" width="15.42578125" style="1" customWidth="1"/>
    <col min="14856" max="14856" width="22.7109375" style="1" customWidth="1"/>
    <col min="14857" max="14857" width="15.140625" style="1" bestFit="1" customWidth="1"/>
    <col min="14858" max="14858" width="16.5703125" style="1" bestFit="1" customWidth="1"/>
    <col min="14859" max="15104" width="9.140625" style="1"/>
    <col min="15105" max="15105" width="0" style="1" hidden="1" customWidth="1"/>
    <col min="15106" max="15106" width="61.28515625" style="1" customWidth="1"/>
    <col min="15107" max="15107" width="18.140625" style="1" customWidth="1"/>
    <col min="15108" max="15108" width="21.140625" style="1" customWidth="1"/>
    <col min="15109" max="15111" width="15.42578125" style="1" customWidth="1"/>
    <col min="15112" max="15112" width="22.7109375" style="1" customWidth="1"/>
    <col min="15113" max="15113" width="15.140625" style="1" bestFit="1" customWidth="1"/>
    <col min="15114" max="15114" width="16.5703125" style="1" bestFit="1" customWidth="1"/>
    <col min="15115" max="15360" width="9.140625" style="1"/>
    <col min="15361" max="15361" width="0" style="1" hidden="1" customWidth="1"/>
    <col min="15362" max="15362" width="61.28515625" style="1" customWidth="1"/>
    <col min="15363" max="15363" width="18.140625" style="1" customWidth="1"/>
    <col min="15364" max="15364" width="21.140625" style="1" customWidth="1"/>
    <col min="15365" max="15367" width="15.42578125" style="1" customWidth="1"/>
    <col min="15368" max="15368" width="22.7109375" style="1" customWidth="1"/>
    <col min="15369" max="15369" width="15.140625" style="1" bestFit="1" customWidth="1"/>
    <col min="15370" max="15370" width="16.5703125" style="1" bestFit="1" customWidth="1"/>
    <col min="15371" max="15616" width="9.140625" style="1"/>
    <col min="15617" max="15617" width="0" style="1" hidden="1" customWidth="1"/>
    <col min="15618" max="15618" width="61.28515625" style="1" customWidth="1"/>
    <col min="15619" max="15619" width="18.140625" style="1" customWidth="1"/>
    <col min="15620" max="15620" width="21.140625" style="1" customWidth="1"/>
    <col min="15621" max="15623" width="15.42578125" style="1" customWidth="1"/>
    <col min="15624" max="15624" width="22.7109375" style="1" customWidth="1"/>
    <col min="15625" max="15625" width="15.140625" style="1" bestFit="1" customWidth="1"/>
    <col min="15626" max="15626" width="16.5703125" style="1" bestFit="1" customWidth="1"/>
    <col min="15627" max="15872" width="9.140625" style="1"/>
    <col min="15873" max="15873" width="0" style="1" hidden="1" customWidth="1"/>
    <col min="15874" max="15874" width="61.28515625" style="1" customWidth="1"/>
    <col min="15875" max="15875" width="18.140625" style="1" customWidth="1"/>
    <col min="15876" max="15876" width="21.140625" style="1" customWidth="1"/>
    <col min="15877" max="15879" width="15.42578125" style="1" customWidth="1"/>
    <col min="15880" max="15880" width="22.7109375" style="1" customWidth="1"/>
    <col min="15881" max="15881" width="15.140625" style="1" bestFit="1" customWidth="1"/>
    <col min="15882" max="15882" width="16.5703125" style="1" bestFit="1" customWidth="1"/>
    <col min="15883" max="16128" width="9.140625" style="1"/>
    <col min="16129" max="16129" width="0" style="1" hidden="1" customWidth="1"/>
    <col min="16130" max="16130" width="61.28515625" style="1" customWidth="1"/>
    <col min="16131" max="16131" width="18.140625" style="1" customWidth="1"/>
    <col min="16132" max="16132" width="21.140625" style="1" customWidth="1"/>
    <col min="16133" max="16135" width="15.42578125" style="1" customWidth="1"/>
    <col min="16136" max="16136" width="22.7109375" style="1" customWidth="1"/>
    <col min="16137" max="16137" width="15.140625" style="1" bestFit="1" customWidth="1"/>
    <col min="16138" max="16138" width="16.5703125" style="1" bestFit="1" customWidth="1"/>
    <col min="16139" max="16384" width="9.140625" style="1"/>
  </cols>
  <sheetData>
    <row r="1" spans="2:15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5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5" x14ac:dyDescent="0.25">
      <c r="B3" s="125" t="s">
        <v>2</v>
      </c>
      <c r="C3" s="129"/>
      <c r="D3" s="128"/>
      <c r="E3" s="127"/>
      <c r="F3" s="127"/>
      <c r="G3" s="127"/>
      <c r="H3" s="126"/>
    </row>
    <row r="4" spans="2:15" ht="15" customHeight="1" x14ac:dyDescent="0.25">
      <c r="B4" s="395" t="s">
        <v>291</v>
      </c>
      <c r="C4" s="405"/>
      <c r="D4" s="405"/>
      <c r="E4" s="405"/>
      <c r="F4" s="405"/>
      <c r="G4" s="405"/>
      <c r="H4" s="406"/>
    </row>
    <row r="5" spans="2:15" x14ac:dyDescent="0.25">
      <c r="B5" s="143" t="s">
        <v>4</v>
      </c>
      <c r="C5" s="123"/>
      <c r="D5" s="124"/>
      <c r="E5" s="123"/>
      <c r="F5" s="123"/>
      <c r="G5" s="123"/>
      <c r="H5" s="122"/>
    </row>
    <row r="6" spans="2:15" x14ac:dyDescent="0.25">
      <c r="B6" s="125"/>
      <c r="C6" s="123"/>
      <c r="D6" s="124"/>
      <c r="E6" s="123"/>
      <c r="F6" s="123"/>
      <c r="G6" s="123"/>
      <c r="H6" s="122"/>
    </row>
    <row r="7" spans="2:15" ht="35.1" customHeight="1" x14ac:dyDescent="0.25">
      <c r="B7" s="14" t="s">
        <v>5</v>
      </c>
      <c r="C7" s="144" t="s">
        <v>6</v>
      </c>
      <c r="D7" s="145" t="s">
        <v>7</v>
      </c>
      <c r="E7" s="16" t="s">
        <v>8</v>
      </c>
      <c r="F7" s="146" t="s">
        <v>9</v>
      </c>
      <c r="G7" s="17" t="s">
        <v>10</v>
      </c>
      <c r="H7" s="146" t="s">
        <v>11</v>
      </c>
    </row>
    <row r="8" spans="2:15" x14ac:dyDescent="0.25">
      <c r="B8" s="4" t="s">
        <v>94</v>
      </c>
      <c r="C8" s="45"/>
      <c r="D8" s="147"/>
      <c r="E8" s="148"/>
      <c r="F8" s="149"/>
      <c r="G8" s="149"/>
      <c r="H8" s="41"/>
    </row>
    <row r="9" spans="2:15" x14ac:dyDescent="0.25">
      <c r="B9" s="4" t="s">
        <v>95</v>
      </c>
      <c r="C9" s="45"/>
      <c r="D9" s="150"/>
      <c r="E9" s="148"/>
      <c r="F9" s="149"/>
      <c r="G9" s="149"/>
      <c r="H9" s="41"/>
      <c r="J9" s="18"/>
      <c r="K9" s="18"/>
    </row>
    <row r="10" spans="2:15" x14ac:dyDescent="0.25">
      <c r="B10" s="28" t="s">
        <v>292</v>
      </c>
      <c r="C10" s="45" t="s">
        <v>103</v>
      </c>
      <c r="D10" s="150">
        <v>5000000</v>
      </c>
      <c r="E10" s="148">
        <v>5241.8900000000003</v>
      </c>
      <c r="F10" s="149">
        <v>21.69</v>
      </c>
      <c r="G10" s="149">
        <v>5.3762999999999996</v>
      </c>
      <c r="H10" s="41" t="s">
        <v>293</v>
      </c>
      <c r="J10" s="24"/>
      <c r="K10" s="151"/>
    </row>
    <row r="11" spans="2:15" x14ac:dyDescent="0.25">
      <c r="B11" s="28" t="s">
        <v>283</v>
      </c>
      <c r="C11" s="45" t="s">
        <v>103</v>
      </c>
      <c r="D11" s="150">
        <v>2750000</v>
      </c>
      <c r="E11" s="148">
        <v>2826.1</v>
      </c>
      <c r="F11" s="149">
        <v>11.69</v>
      </c>
      <c r="G11" s="149">
        <v>7.0845999999999991</v>
      </c>
      <c r="H11" s="41" t="s">
        <v>284</v>
      </c>
      <c r="J11" s="24"/>
      <c r="K11" s="151"/>
    </row>
    <row r="12" spans="2:15" x14ac:dyDescent="0.25">
      <c r="B12" s="28" t="s">
        <v>294</v>
      </c>
      <c r="C12" s="45" t="s">
        <v>103</v>
      </c>
      <c r="D12" s="150">
        <v>1500000</v>
      </c>
      <c r="E12" s="148">
        <v>1578.17</v>
      </c>
      <c r="F12" s="149">
        <v>6.53</v>
      </c>
      <c r="G12" s="149">
        <v>4.9612999999999996</v>
      </c>
      <c r="H12" s="41" t="s">
        <v>295</v>
      </c>
      <c r="J12" s="24"/>
      <c r="K12" s="151"/>
    </row>
    <row r="13" spans="2:15" x14ac:dyDescent="0.25">
      <c r="B13" s="28" t="s">
        <v>296</v>
      </c>
      <c r="C13" s="45" t="s">
        <v>103</v>
      </c>
      <c r="D13" s="150">
        <v>72500</v>
      </c>
      <c r="E13" s="148">
        <v>66.31</v>
      </c>
      <c r="F13" s="149">
        <v>0.27</v>
      </c>
      <c r="G13" s="149">
        <v>7.3101000000000003</v>
      </c>
      <c r="H13" s="41" t="s">
        <v>297</v>
      </c>
      <c r="J13" s="24"/>
      <c r="K13" s="151"/>
    </row>
    <row r="14" spans="2:15" s="155" customFormat="1" x14ac:dyDescent="0.25">
      <c r="B14" s="4" t="s">
        <v>92</v>
      </c>
      <c r="C14" s="19"/>
      <c r="D14" s="152"/>
      <c r="E14" s="153">
        <f>SUM(E10:E13)</f>
        <v>9712.4699999999993</v>
      </c>
      <c r="F14" s="153">
        <f>SUM(F10:F13)</f>
        <v>40.180000000000007</v>
      </c>
      <c r="G14" s="154"/>
      <c r="H14" s="41"/>
      <c r="I14" s="1"/>
      <c r="J14" s="1"/>
      <c r="K14" s="1"/>
      <c r="L14" s="1"/>
      <c r="M14" s="1"/>
      <c r="N14" s="142"/>
      <c r="O14" s="142"/>
    </row>
    <row r="15" spans="2:15" s="155" customFormat="1" x14ac:dyDescent="0.25">
      <c r="B15" s="4" t="s">
        <v>96</v>
      </c>
      <c r="C15" s="19"/>
      <c r="D15" s="152"/>
      <c r="E15" s="154"/>
      <c r="F15" s="156"/>
      <c r="G15" s="157"/>
      <c r="H15" s="41"/>
      <c r="I15" s="1"/>
      <c r="J15" s="1"/>
      <c r="K15" s="1"/>
      <c r="L15" s="1"/>
      <c r="M15" s="1"/>
      <c r="N15" s="142"/>
      <c r="O15" s="142"/>
    </row>
    <row r="16" spans="2:15" s="155" customFormat="1" x14ac:dyDescent="0.25">
      <c r="B16" s="4" t="s">
        <v>98</v>
      </c>
      <c r="C16" s="19"/>
      <c r="D16" s="152"/>
      <c r="E16" s="154"/>
      <c r="F16" s="158"/>
      <c r="G16" s="157"/>
      <c r="H16" s="41"/>
      <c r="I16" s="1"/>
      <c r="J16" s="1"/>
      <c r="K16" s="1"/>
      <c r="L16" s="1"/>
      <c r="M16" s="1"/>
      <c r="N16" s="142"/>
      <c r="O16" s="142"/>
    </row>
    <row r="17" spans="2:15" s="155" customFormat="1" x14ac:dyDescent="0.25">
      <c r="B17" s="28" t="s">
        <v>289</v>
      </c>
      <c r="C17" s="43" t="s">
        <v>103</v>
      </c>
      <c r="D17" s="159">
        <v>6000000</v>
      </c>
      <c r="E17" s="160">
        <v>5772.08</v>
      </c>
      <c r="F17" s="161">
        <v>23.88</v>
      </c>
      <c r="G17" s="162">
        <v>4.71</v>
      </c>
      <c r="H17" s="41" t="s">
        <v>290</v>
      </c>
      <c r="I17" s="1"/>
      <c r="J17" s="1"/>
      <c r="K17" s="1"/>
      <c r="L17" s="1"/>
      <c r="M17" s="1"/>
      <c r="N17" s="142"/>
      <c r="O17" s="142"/>
    </row>
    <row r="18" spans="2:15" s="155" customFormat="1" x14ac:dyDescent="0.25">
      <c r="B18" s="4" t="s">
        <v>92</v>
      </c>
      <c r="C18" s="19"/>
      <c r="D18" s="152"/>
      <c r="E18" s="163">
        <f>SUM(E17)</f>
        <v>5772.08</v>
      </c>
      <c r="F18" s="163">
        <f>SUM(F17)</f>
        <v>23.88</v>
      </c>
      <c r="G18" s="157"/>
      <c r="H18" s="41"/>
      <c r="I18" s="1"/>
      <c r="J18" s="1"/>
      <c r="K18" s="1"/>
      <c r="L18" s="1"/>
      <c r="M18" s="1"/>
      <c r="N18" s="142"/>
      <c r="O18" s="142"/>
    </row>
    <row r="19" spans="2:15" s="155" customFormat="1" x14ac:dyDescent="0.25">
      <c r="B19" s="27" t="s">
        <v>111</v>
      </c>
      <c r="C19" s="45"/>
      <c r="D19" s="76"/>
      <c r="E19" s="164"/>
      <c r="F19" s="61"/>
      <c r="G19" s="165"/>
      <c r="H19" s="23"/>
      <c r="I19" s="1"/>
      <c r="J19" s="1"/>
      <c r="K19" s="1"/>
      <c r="L19" s="1"/>
      <c r="M19" s="1"/>
      <c r="N19" s="142"/>
      <c r="O19" s="142"/>
    </row>
    <row r="20" spans="2:15" s="155" customFormat="1" x14ac:dyDescent="0.25">
      <c r="B20" s="27" t="s">
        <v>112</v>
      </c>
      <c r="C20" s="45"/>
      <c r="D20" s="76"/>
      <c r="E20" s="160">
        <v>8670.18</v>
      </c>
      <c r="F20" s="166">
        <v>35.869999999999997</v>
      </c>
      <c r="G20" s="149"/>
      <c r="H20" s="23"/>
      <c r="I20" s="1"/>
      <c r="J20" s="1"/>
      <c r="K20" s="1"/>
      <c r="L20" s="1"/>
      <c r="M20" s="1"/>
      <c r="N20" s="142"/>
      <c r="O20" s="142"/>
    </row>
    <row r="21" spans="2:15" s="155" customFormat="1" x14ac:dyDescent="0.25">
      <c r="B21" s="27" t="s">
        <v>113</v>
      </c>
      <c r="C21" s="45"/>
      <c r="D21" s="76"/>
      <c r="E21" s="160">
        <v>16.209999999999127</v>
      </c>
      <c r="F21" s="166">
        <v>7.0000000000000007E-2</v>
      </c>
      <c r="G21" s="149"/>
      <c r="H21" s="23"/>
      <c r="I21" s="1"/>
      <c r="J21" s="1"/>
      <c r="K21" s="1"/>
      <c r="L21" s="1"/>
      <c r="M21" s="1"/>
      <c r="N21" s="142"/>
      <c r="O21" s="142"/>
    </row>
    <row r="22" spans="2:15" s="155" customFormat="1" x14ac:dyDescent="0.25">
      <c r="B22" s="66" t="s">
        <v>114</v>
      </c>
      <c r="C22" s="66"/>
      <c r="D22" s="82"/>
      <c r="E22" s="153">
        <f>SUM(E20:E21)+E14+E18</f>
        <v>24170.940000000002</v>
      </c>
      <c r="F22" s="153">
        <f>SUM(F20:F21)+F14+F18</f>
        <v>100</v>
      </c>
      <c r="G22" s="167"/>
      <c r="H22" s="83"/>
      <c r="I22" s="1"/>
      <c r="J22" s="1"/>
      <c r="K22" s="1"/>
      <c r="L22" s="1"/>
      <c r="M22" s="1"/>
      <c r="N22" s="142"/>
      <c r="O22" s="142"/>
    </row>
    <row r="23" spans="2:15" s="155" customFormat="1" x14ac:dyDescent="0.25">
      <c r="B23" s="134" t="s">
        <v>115</v>
      </c>
      <c r="C23" s="49"/>
      <c r="D23" s="84"/>
      <c r="E23" s="157"/>
      <c r="F23" s="157"/>
      <c r="G23" s="157"/>
      <c r="H23" s="86"/>
      <c r="I23" s="1"/>
      <c r="J23" s="1"/>
      <c r="K23" s="1"/>
      <c r="L23" s="1"/>
      <c r="M23" s="1"/>
      <c r="N23" s="142"/>
      <c r="O23" s="142"/>
    </row>
    <row r="24" spans="2:15" s="155" customFormat="1" x14ac:dyDescent="0.25">
      <c r="B24" s="70" t="s">
        <v>117</v>
      </c>
      <c r="C24" s="49"/>
      <c r="D24" s="84"/>
      <c r="E24" s="157"/>
      <c r="F24" s="157"/>
      <c r="G24" s="157"/>
      <c r="H24" s="86"/>
      <c r="I24" s="1"/>
      <c r="J24" s="1"/>
      <c r="K24" s="1"/>
      <c r="L24" s="1"/>
      <c r="M24" s="1"/>
      <c r="N24" s="142"/>
      <c r="O24" s="142"/>
    </row>
    <row r="25" spans="2:15" x14ac:dyDescent="0.25">
      <c r="B25" s="71" t="s">
        <v>118</v>
      </c>
      <c r="C25" s="135"/>
      <c r="D25" s="136"/>
      <c r="E25" s="168"/>
      <c r="F25" s="168"/>
      <c r="G25" s="168"/>
      <c r="H25" s="169"/>
    </row>
    <row r="28" spans="2:15" x14ac:dyDescent="0.25">
      <c r="E28" s="170"/>
    </row>
    <row r="29" spans="2:15" x14ac:dyDescent="0.25">
      <c r="E29" s="170"/>
    </row>
  </sheetData>
  <mergeCells count="3">
    <mergeCell ref="B1:H1"/>
    <mergeCell ref="B2:H2"/>
    <mergeCell ref="B4:H4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showGridLines="0" view="pageBreakPreview" topLeftCell="B3" zoomScaleNormal="100" zoomScaleSheetLayoutView="100" workbookViewId="0">
      <selection activeCell="B76" sqref="B76:H76"/>
    </sheetView>
  </sheetViews>
  <sheetFormatPr defaultRowHeight="15" x14ac:dyDescent="0.25"/>
  <cols>
    <col min="1" max="1" width="9.140625" style="1" hidden="1" customWidth="1"/>
    <col min="2" max="2" width="67.85546875" style="70" customWidth="1"/>
    <col min="3" max="3" width="18" style="70" customWidth="1"/>
    <col min="4" max="4" width="15.5703125" style="70" customWidth="1"/>
    <col min="5" max="7" width="15.42578125" style="70" customWidth="1"/>
    <col min="8" max="8" width="16" style="74" bestFit="1" customWidth="1"/>
    <col min="9" max="9" width="15.140625" style="1" bestFit="1" customWidth="1"/>
    <col min="10" max="10" width="15.140625" style="1" customWidth="1"/>
    <col min="11" max="11" width="17.7109375" style="2" customWidth="1"/>
    <col min="12" max="12" width="13.42578125" style="1" customWidth="1"/>
    <col min="13" max="13" width="10.28515625" style="1" bestFit="1" customWidth="1"/>
    <col min="14" max="14" width="9.85546875" style="1" bestFit="1" customWidth="1"/>
    <col min="15" max="15" width="10.28515625" style="1" bestFit="1" customWidth="1"/>
    <col min="16" max="256" width="9.140625" style="1"/>
    <col min="257" max="257" width="0" style="1" hidden="1" customWidth="1"/>
    <col min="258" max="258" width="67.85546875" style="1" customWidth="1"/>
    <col min="259" max="259" width="18" style="1" customWidth="1"/>
    <col min="260" max="260" width="15.5703125" style="1" customWidth="1"/>
    <col min="261" max="263" width="15.42578125" style="1" customWidth="1"/>
    <col min="264" max="264" width="16" style="1" bestFit="1" customWidth="1"/>
    <col min="265" max="265" width="15.140625" style="1" bestFit="1" customWidth="1"/>
    <col min="266" max="266" width="15.140625" style="1" customWidth="1"/>
    <col min="267" max="267" width="17.7109375" style="1" customWidth="1"/>
    <col min="268" max="268" width="13.42578125" style="1" customWidth="1"/>
    <col min="269" max="269" width="10.28515625" style="1" bestFit="1" customWidth="1"/>
    <col min="270" max="270" width="9.85546875" style="1" bestFit="1" customWidth="1"/>
    <col min="271" max="271" width="10.28515625" style="1" bestFit="1" customWidth="1"/>
    <col min="272" max="512" width="9.140625" style="1"/>
    <col min="513" max="513" width="0" style="1" hidden="1" customWidth="1"/>
    <col min="514" max="514" width="67.85546875" style="1" customWidth="1"/>
    <col min="515" max="515" width="18" style="1" customWidth="1"/>
    <col min="516" max="516" width="15.5703125" style="1" customWidth="1"/>
    <col min="517" max="519" width="15.42578125" style="1" customWidth="1"/>
    <col min="520" max="520" width="16" style="1" bestFit="1" customWidth="1"/>
    <col min="521" max="521" width="15.140625" style="1" bestFit="1" customWidth="1"/>
    <col min="522" max="522" width="15.140625" style="1" customWidth="1"/>
    <col min="523" max="523" width="17.7109375" style="1" customWidth="1"/>
    <col min="524" max="524" width="13.42578125" style="1" customWidth="1"/>
    <col min="525" max="525" width="10.28515625" style="1" bestFit="1" customWidth="1"/>
    <col min="526" max="526" width="9.85546875" style="1" bestFit="1" customWidth="1"/>
    <col min="527" max="527" width="10.28515625" style="1" bestFit="1" customWidth="1"/>
    <col min="528" max="768" width="9.140625" style="1"/>
    <col min="769" max="769" width="0" style="1" hidden="1" customWidth="1"/>
    <col min="770" max="770" width="67.85546875" style="1" customWidth="1"/>
    <col min="771" max="771" width="18" style="1" customWidth="1"/>
    <col min="772" max="772" width="15.5703125" style="1" customWidth="1"/>
    <col min="773" max="775" width="15.42578125" style="1" customWidth="1"/>
    <col min="776" max="776" width="16" style="1" bestFit="1" customWidth="1"/>
    <col min="777" max="777" width="15.140625" style="1" bestFit="1" customWidth="1"/>
    <col min="778" max="778" width="15.140625" style="1" customWidth="1"/>
    <col min="779" max="779" width="17.7109375" style="1" customWidth="1"/>
    <col min="780" max="780" width="13.42578125" style="1" customWidth="1"/>
    <col min="781" max="781" width="10.28515625" style="1" bestFit="1" customWidth="1"/>
    <col min="782" max="782" width="9.85546875" style="1" bestFit="1" customWidth="1"/>
    <col min="783" max="783" width="10.28515625" style="1" bestFit="1" customWidth="1"/>
    <col min="784" max="1024" width="9.140625" style="1"/>
    <col min="1025" max="1025" width="0" style="1" hidden="1" customWidth="1"/>
    <col min="1026" max="1026" width="67.85546875" style="1" customWidth="1"/>
    <col min="1027" max="1027" width="18" style="1" customWidth="1"/>
    <col min="1028" max="1028" width="15.5703125" style="1" customWidth="1"/>
    <col min="1029" max="1031" width="15.42578125" style="1" customWidth="1"/>
    <col min="1032" max="1032" width="16" style="1" bestFit="1" customWidth="1"/>
    <col min="1033" max="1033" width="15.140625" style="1" bestFit="1" customWidth="1"/>
    <col min="1034" max="1034" width="15.140625" style="1" customWidth="1"/>
    <col min="1035" max="1035" width="17.7109375" style="1" customWidth="1"/>
    <col min="1036" max="1036" width="13.42578125" style="1" customWidth="1"/>
    <col min="1037" max="1037" width="10.28515625" style="1" bestFit="1" customWidth="1"/>
    <col min="1038" max="1038" width="9.85546875" style="1" bestFit="1" customWidth="1"/>
    <col min="1039" max="1039" width="10.28515625" style="1" bestFit="1" customWidth="1"/>
    <col min="1040" max="1280" width="9.140625" style="1"/>
    <col min="1281" max="1281" width="0" style="1" hidden="1" customWidth="1"/>
    <col min="1282" max="1282" width="67.85546875" style="1" customWidth="1"/>
    <col min="1283" max="1283" width="18" style="1" customWidth="1"/>
    <col min="1284" max="1284" width="15.5703125" style="1" customWidth="1"/>
    <col min="1285" max="1287" width="15.42578125" style="1" customWidth="1"/>
    <col min="1288" max="1288" width="16" style="1" bestFit="1" customWidth="1"/>
    <col min="1289" max="1289" width="15.140625" style="1" bestFit="1" customWidth="1"/>
    <col min="1290" max="1290" width="15.140625" style="1" customWidth="1"/>
    <col min="1291" max="1291" width="17.7109375" style="1" customWidth="1"/>
    <col min="1292" max="1292" width="13.42578125" style="1" customWidth="1"/>
    <col min="1293" max="1293" width="10.28515625" style="1" bestFit="1" customWidth="1"/>
    <col min="1294" max="1294" width="9.85546875" style="1" bestFit="1" customWidth="1"/>
    <col min="1295" max="1295" width="10.28515625" style="1" bestFit="1" customWidth="1"/>
    <col min="1296" max="1536" width="9.140625" style="1"/>
    <col min="1537" max="1537" width="0" style="1" hidden="1" customWidth="1"/>
    <col min="1538" max="1538" width="67.85546875" style="1" customWidth="1"/>
    <col min="1539" max="1539" width="18" style="1" customWidth="1"/>
    <col min="1540" max="1540" width="15.5703125" style="1" customWidth="1"/>
    <col min="1541" max="1543" width="15.42578125" style="1" customWidth="1"/>
    <col min="1544" max="1544" width="16" style="1" bestFit="1" customWidth="1"/>
    <col min="1545" max="1545" width="15.140625" style="1" bestFit="1" customWidth="1"/>
    <col min="1546" max="1546" width="15.140625" style="1" customWidth="1"/>
    <col min="1547" max="1547" width="17.7109375" style="1" customWidth="1"/>
    <col min="1548" max="1548" width="13.42578125" style="1" customWidth="1"/>
    <col min="1549" max="1549" width="10.28515625" style="1" bestFit="1" customWidth="1"/>
    <col min="1550" max="1550" width="9.85546875" style="1" bestFit="1" customWidth="1"/>
    <col min="1551" max="1551" width="10.28515625" style="1" bestFit="1" customWidth="1"/>
    <col min="1552" max="1792" width="9.140625" style="1"/>
    <col min="1793" max="1793" width="0" style="1" hidden="1" customWidth="1"/>
    <col min="1794" max="1794" width="67.85546875" style="1" customWidth="1"/>
    <col min="1795" max="1795" width="18" style="1" customWidth="1"/>
    <col min="1796" max="1796" width="15.5703125" style="1" customWidth="1"/>
    <col min="1797" max="1799" width="15.42578125" style="1" customWidth="1"/>
    <col min="1800" max="1800" width="16" style="1" bestFit="1" customWidth="1"/>
    <col min="1801" max="1801" width="15.140625" style="1" bestFit="1" customWidth="1"/>
    <col min="1802" max="1802" width="15.140625" style="1" customWidth="1"/>
    <col min="1803" max="1803" width="17.7109375" style="1" customWidth="1"/>
    <col min="1804" max="1804" width="13.42578125" style="1" customWidth="1"/>
    <col min="1805" max="1805" width="10.28515625" style="1" bestFit="1" customWidth="1"/>
    <col min="1806" max="1806" width="9.85546875" style="1" bestFit="1" customWidth="1"/>
    <col min="1807" max="1807" width="10.28515625" style="1" bestFit="1" customWidth="1"/>
    <col min="1808" max="2048" width="9.140625" style="1"/>
    <col min="2049" max="2049" width="0" style="1" hidden="1" customWidth="1"/>
    <col min="2050" max="2050" width="67.85546875" style="1" customWidth="1"/>
    <col min="2051" max="2051" width="18" style="1" customWidth="1"/>
    <col min="2052" max="2052" width="15.5703125" style="1" customWidth="1"/>
    <col min="2053" max="2055" width="15.42578125" style="1" customWidth="1"/>
    <col min="2056" max="2056" width="16" style="1" bestFit="1" customWidth="1"/>
    <col min="2057" max="2057" width="15.140625" style="1" bestFit="1" customWidth="1"/>
    <col min="2058" max="2058" width="15.140625" style="1" customWidth="1"/>
    <col min="2059" max="2059" width="17.7109375" style="1" customWidth="1"/>
    <col min="2060" max="2060" width="13.42578125" style="1" customWidth="1"/>
    <col min="2061" max="2061" width="10.28515625" style="1" bestFit="1" customWidth="1"/>
    <col min="2062" max="2062" width="9.85546875" style="1" bestFit="1" customWidth="1"/>
    <col min="2063" max="2063" width="10.28515625" style="1" bestFit="1" customWidth="1"/>
    <col min="2064" max="2304" width="9.140625" style="1"/>
    <col min="2305" max="2305" width="0" style="1" hidden="1" customWidth="1"/>
    <col min="2306" max="2306" width="67.85546875" style="1" customWidth="1"/>
    <col min="2307" max="2307" width="18" style="1" customWidth="1"/>
    <col min="2308" max="2308" width="15.5703125" style="1" customWidth="1"/>
    <col min="2309" max="2311" width="15.42578125" style="1" customWidth="1"/>
    <col min="2312" max="2312" width="16" style="1" bestFit="1" customWidth="1"/>
    <col min="2313" max="2313" width="15.140625" style="1" bestFit="1" customWidth="1"/>
    <col min="2314" max="2314" width="15.140625" style="1" customWidth="1"/>
    <col min="2315" max="2315" width="17.7109375" style="1" customWidth="1"/>
    <col min="2316" max="2316" width="13.42578125" style="1" customWidth="1"/>
    <col min="2317" max="2317" width="10.28515625" style="1" bestFit="1" customWidth="1"/>
    <col min="2318" max="2318" width="9.85546875" style="1" bestFit="1" customWidth="1"/>
    <col min="2319" max="2319" width="10.28515625" style="1" bestFit="1" customWidth="1"/>
    <col min="2320" max="2560" width="9.140625" style="1"/>
    <col min="2561" max="2561" width="0" style="1" hidden="1" customWidth="1"/>
    <col min="2562" max="2562" width="67.85546875" style="1" customWidth="1"/>
    <col min="2563" max="2563" width="18" style="1" customWidth="1"/>
    <col min="2564" max="2564" width="15.5703125" style="1" customWidth="1"/>
    <col min="2565" max="2567" width="15.42578125" style="1" customWidth="1"/>
    <col min="2568" max="2568" width="16" style="1" bestFit="1" customWidth="1"/>
    <col min="2569" max="2569" width="15.140625" style="1" bestFit="1" customWidth="1"/>
    <col min="2570" max="2570" width="15.140625" style="1" customWidth="1"/>
    <col min="2571" max="2571" width="17.7109375" style="1" customWidth="1"/>
    <col min="2572" max="2572" width="13.42578125" style="1" customWidth="1"/>
    <col min="2573" max="2573" width="10.28515625" style="1" bestFit="1" customWidth="1"/>
    <col min="2574" max="2574" width="9.85546875" style="1" bestFit="1" customWidth="1"/>
    <col min="2575" max="2575" width="10.28515625" style="1" bestFit="1" customWidth="1"/>
    <col min="2576" max="2816" width="9.140625" style="1"/>
    <col min="2817" max="2817" width="0" style="1" hidden="1" customWidth="1"/>
    <col min="2818" max="2818" width="67.85546875" style="1" customWidth="1"/>
    <col min="2819" max="2819" width="18" style="1" customWidth="1"/>
    <col min="2820" max="2820" width="15.5703125" style="1" customWidth="1"/>
    <col min="2821" max="2823" width="15.42578125" style="1" customWidth="1"/>
    <col min="2824" max="2824" width="16" style="1" bestFit="1" customWidth="1"/>
    <col min="2825" max="2825" width="15.140625" style="1" bestFit="1" customWidth="1"/>
    <col min="2826" max="2826" width="15.140625" style="1" customWidth="1"/>
    <col min="2827" max="2827" width="17.7109375" style="1" customWidth="1"/>
    <col min="2828" max="2828" width="13.42578125" style="1" customWidth="1"/>
    <col min="2829" max="2829" width="10.28515625" style="1" bestFit="1" customWidth="1"/>
    <col min="2830" max="2830" width="9.85546875" style="1" bestFit="1" customWidth="1"/>
    <col min="2831" max="2831" width="10.28515625" style="1" bestFit="1" customWidth="1"/>
    <col min="2832" max="3072" width="9.140625" style="1"/>
    <col min="3073" max="3073" width="0" style="1" hidden="1" customWidth="1"/>
    <col min="3074" max="3074" width="67.85546875" style="1" customWidth="1"/>
    <col min="3075" max="3075" width="18" style="1" customWidth="1"/>
    <col min="3076" max="3076" width="15.5703125" style="1" customWidth="1"/>
    <col min="3077" max="3079" width="15.42578125" style="1" customWidth="1"/>
    <col min="3080" max="3080" width="16" style="1" bestFit="1" customWidth="1"/>
    <col min="3081" max="3081" width="15.140625" style="1" bestFit="1" customWidth="1"/>
    <col min="3082" max="3082" width="15.140625" style="1" customWidth="1"/>
    <col min="3083" max="3083" width="17.7109375" style="1" customWidth="1"/>
    <col min="3084" max="3084" width="13.42578125" style="1" customWidth="1"/>
    <col min="3085" max="3085" width="10.28515625" style="1" bestFit="1" customWidth="1"/>
    <col min="3086" max="3086" width="9.85546875" style="1" bestFit="1" customWidth="1"/>
    <col min="3087" max="3087" width="10.28515625" style="1" bestFit="1" customWidth="1"/>
    <col min="3088" max="3328" width="9.140625" style="1"/>
    <col min="3329" max="3329" width="0" style="1" hidden="1" customWidth="1"/>
    <col min="3330" max="3330" width="67.85546875" style="1" customWidth="1"/>
    <col min="3331" max="3331" width="18" style="1" customWidth="1"/>
    <col min="3332" max="3332" width="15.5703125" style="1" customWidth="1"/>
    <col min="3333" max="3335" width="15.42578125" style="1" customWidth="1"/>
    <col min="3336" max="3336" width="16" style="1" bestFit="1" customWidth="1"/>
    <col min="3337" max="3337" width="15.140625" style="1" bestFit="1" customWidth="1"/>
    <col min="3338" max="3338" width="15.140625" style="1" customWidth="1"/>
    <col min="3339" max="3339" width="17.7109375" style="1" customWidth="1"/>
    <col min="3340" max="3340" width="13.42578125" style="1" customWidth="1"/>
    <col min="3341" max="3341" width="10.28515625" style="1" bestFit="1" customWidth="1"/>
    <col min="3342" max="3342" width="9.85546875" style="1" bestFit="1" customWidth="1"/>
    <col min="3343" max="3343" width="10.28515625" style="1" bestFit="1" customWidth="1"/>
    <col min="3344" max="3584" width="9.140625" style="1"/>
    <col min="3585" max="3585" width="0" style="1" hidden="1" customWidth="1"/>
    <col min="3586" max="3586" width="67.85546875" style="1" customWidth="1"/>
    <col min="3587" max="3587" width="18" style="1" customWidth="1"/>
    <col min="3588" max="3588" width="15.5703125" style="1" customWidth="1"/>
    <col min="3589" max="3591" width="15.42578125" style="1" customWidth="1"/>
    <col min="3592" max="3592" width="16" style="1" bestFit="1" customWidth="1"/>
    <col min="3593" max="3593" width="15.140625" style="1" bestFit="1" customWidth="1"/>
    <col min="3594" max="3594" width="15.140625" style="1" customWidth="1"/>
    <col min="3595" max="3595" width="17.7109375" style="1" customWidth="1"/>
    <col min="3596" max="3596" width="13.42578125" style="1" customWidth="1"/>
    <col min="3597" max="3597" width="10.28515625" style="1" bestFit="1" customWidth="1"/>
    <col min="3598" max="3598" width="9.85546875" style="1" bestFit="1" customWidth="1"/>
    <col min="3599" max="3599" width="10.28515625" style="1" bestFit="1" customWidth="1"/>
    <col min="3600" max="3840" width="9.140625" style="1"/>
    <col min="3841" max="3841" width="0" style="1" hidden="1" customWidth="1"/>
    <col min="3842" max="3842" width="67.85546875" style="1" customWidth="1"/>
    <col min="3843" max="3843" width="18" style="1" customWidth="1"/>
    <col min="3844" max="3844" width="15.5703125" style="1" customWidth="1"/>
    <col min="3845" max="3847" width="15.42578125" style="1" customWidth="1"/>
    <col min="3848" max="3848" width="16" style="1" bestFit="1" customWidth="1"/>
    <col min="3849" max="3849" width="15.140625" style="1" bestFit="1" customWidth="1"/>
    <col min="3850" max="3850" width="15.140625" style="1" customWidth="1"/>
    <col min="3851" max="3851" width="17.7109375" style="1" customWidth="1"/>
    <col min="3852" max="3852" width="13.42578125" style="1" customWidth="1"/>
    <col min="3853" max="3853" width="10.28515625" style="1" bestFit="1" customWidth="1"/>
    <col min="3854" max="3854" width="9.85546875" style="1" bestFit="1" customWidth="1"/>
    <col min="3855" max="3855" width="10.28515625" style="1" bestFit="1" customWidth="1"/>
    <col min="3856" max="4096" width="9.140625" style="1"/>
    <col min="4097" max="4097" width="0" style="1" hidden="1" customWidth="1"/>
    <col min="4098" max="4098" width="67.85546875" style="1" customWidth="1"/>
    <col min="4099" max="4099" width="18" style="1" customWidth="1"/>
    <col min="4100" max="4100" width="15.5703125" style="1" customWidth="1"/>
    <col min="4101" max="4103" width="15.42578125" style="1" customWidth="1"/>
    <col min="4104" max="4104" width="16" style="1" bestFit="1" customWidth="1"/>
    <col min="4105" max="4105" width="15.140625" style="1" bestFit="1" customWidth="1"/>
    <col min="4106" max="4106" width="15.140625" style="1" customWidth="1"/>
    <col min="4107" max="4107" width="17.7109375" style="1" customWidth="1"/>
    <col min="4108" max="4108" width="13.42578125" style="1" customWidth="1"/>
    <col min="4109" max="4109" width="10.28515625" style="1" bestFit="1" customWidth="1"/>
    <col min="4110" max="4110" width="9.85546875" style="1" bestFit="1" customWidth="1"/>
    <col min="4111" max="4111" width="10.28515625" style="1" bestFit="1" customWidth="1"/>
    <col min="4112" max="4352" width="9.140625" style="1"/>
    <col min="4353" max="4353" width="0" style="1" hidden="1" customWidth="1"/>
    <col min="4354" max="4354" width="67.85546875" style="1" customWidth="1"/>
    <col min="4355" max="4355" width="18" style="1" customWidth="1"/>
    <col min="4356" max="4356" width="15.5703125" style="1" customWidth="1"/>
    <col min="4357" max="4359" width="15.42578125" style="1" customWidth="1"/>
    <col min="4360" max="4360" width="16" style="1" bestFit="1" customWidth="1"/>
    <col min="4361" max="4361" width="15.140625" style="1" bestFit="1" customWidth="1"/>
    <col min="4362" max="4362" width="15.140625" style="1" customWidth="1"/>
    <col min="4363" max="4363" width="17.7109375" style="1" customWidth="1"/>
    <col min="4364" max="4364" width="13.42578125" style="1" customWidth="1"/>
    <col min="4365" max="4365" width="10.28515625" style="1" bestFit="1" customWidth="1"/>
    <col min="4366" max="4366" width="9.85546875" style="1" bestFit="1" customWidth="1"/>
    <col min="4367" max="4367" width="10.28515625" style="1" bestFit="1" customWidth="1"/>
    <col min="4368" max="4608" width="9.140625" style="1"/>
    <col min="4609" max="4609" width="0" style="1" hidden="1" customWidth="1"/>
    <col min="4610" max="4610" width="67.85546875" style="1" customWidth="1"/>
    <col min="4611" max="4611" width="18" style="1" customWidth="1"/>
    <col min="4612" max="4612" width="15.5703125" style="1" customWidth="1"/>
    <col min="4613" max="4615" width="15.42578125" style="1" customWidth="1"/>
    <col min="4616" max="4616" width="16" style="1" bestFit="1" customWidth="1"/>
    <col min="4617" max="4617" width="15.140625" style="1" bestFit="1" customWidth="1"/>
    <col min="4618" max="4618" width="15.140625" style="1" customWidth="1"/>
    <col min="4619" max="4619" width="17.7109375" style="1" customWidth="1"/>
    <col min="4620" max="4620" width="13.42578125" style="1" customWidth="1"/>
    <col min="4621" max="4621" width="10.28515625" style="1" bestFit="1" customWidth="1"/>
    <col min="4622" max="4622" width="9.85546875" style="1" bestFit="1" customWidth="1"/>
    <col min="4623" max="4623" width="10.28515625" style="1" bestFit="1" customWidth="1"/>
    <col min="4624" max="4864" width="9.140625" style="1"/>
    <col min="4865" max="4865" width="0" style="1" hidden="1" customWidth="1"/>
    <col min="4866" max="4866" width="67.85546875" style="1" customWidth="1"/>
    <col min="4867" max="4867" width="18" style="1" customWidth="1"/>
    <col min="4868" max="4868" width="15.5703125" style="1" customWidth="1"/>
    <col min="4869" max="4871" width="15.42578125" style="1" customWidth="1"/>
    <col min="4872" max="4872" width="16" style="1" bestFit="1" customWidth="1"/>
    <col min="4873" max="4873" width="15.140625" style="1" bestFit="1" customWidth="1"/>
    <col min="4874" max="4874" width="15.140625" style="1" customWidth="1"/>
    <col min="4875" max="4875" width="17.7109375" style="1" customWidth="1"/>
    <col min="4876" max="4876" width="13.42578125" style="1" customWidth="1"/>
    <col min="4877" max="4877" width="10.28515625" style="1" bestFit="1" customWidth="1"/>
    <col min="4878" max="4878" width="9.85546875" style="1" bestFit="1" customWidth="1"/>
    <col min="4879" max="4879" width="10.28515625" style="1" bestFit="1" customWidth="1"/>
    <col min="4880" max="5120" width="9.140625" style="1"/>
    <col min="5121" max="5121" width="0" style="1" hidden="1" customWidth="1"/>
    <col min="5122" max="5122" width="67.85546875" style="1" customWidth="1"/>
    <col min="5123" max="5123" width="18" style="1" customWidth="1"/>
    <col min="5124" max="5124" width="15.5703125" style="1" customWidth="1"/>
    <col min="5125" max="5127" width="15.42578125" style="1" customWidth="1"/>
    <col min="5128" max="5128" width="16" style="1" bestFit="1" customWidth="1"/>
    <col min="5129" max="5129" width="15.140625" style="1" bestFit="1" customWidth="1"/>
    <col min="5130" max="5130" width="15.140625" style="1" customWidth="1"/>
    <col min="5131" max="5131" width="17.7109375" style="1" customWidth="1"/>
    <col min="5132" max="5132" width="13.42578125" style="1" customWidth="1"/>
    <col min="5133" max="5133" width="10.28515625" style="1" bestFit="1" customWidth="1"/>
    <col min="5134" max="5134" width="9.85546875" style="1" bestFit="1" customWidth="1"/>
    <col min="5135" max="5135" width="10.28515625" style="1" bestFit="1" customWidth="1"/>
    <col min="5136" max="5376" width="9.140625" style="1"/>
    <col min="5377" max="5377" width="0" style="1" hidden="1" customWidth="1"/>
    <col min="5378" max="5378" width="67.85546875" style="1" customWidth="1"/>
    <col min="5379" max="5379" width="18" style="1" customWidth="1"/>
    <col min="5380" max="5380" width="15.5703125" style="1" customWidth="1"/>
    <col min="5381" max="5383" width="15.42578125" style="1" customWidth="1"/>
    <col min="5384" max="5384" width="16" style="1" bestFit="1" customWidth="1"/>
    <col min="5385" max="5385" width="15.140625" style="1" bestFit="1" customWidth="1"/>
    <col min="5386" max="5386" width="15.140625" style="1" customWidth="1"/>
    <col min="5387" max="5387" width="17.7109375" style="1" customWidth="1"/>
    <col min="5388" max="5388" width="13.42578125" style="1" customWidth="1"/>
    <col min="5389" max="5389" width="10.28515625" style="1" bestFit="1" customWidth="1"/>
    <col min="5390" max="5390" width="9.85546875" style="1" bestFit="1" customWidth="1"/>
    <col min="5391" max="5391" width="10.28515625" style="1" bestFit="1" customWidth="1"/>
    <col min="5392" max="5632" width="9.140625" style="1"/>
    <col min="5633" max="5633" width="0" style="1" hidden="1" customWidth="1"/>
    <col min="5634" max="5634" width="67.85546875" style="1" customWidth="1"/>
    <col min="5635" max="5635" width="18" style="1" customWidth="1"/>
    <col min="5636" max="5636" width="15.5703125" style="1" customWidth="1"/>
    <col min="5637" max="5639" width="15.42578125" style="1" customWidth="1"/>
    <col min="5640" max="5640" width="16" style="1" bestFit="1" customWidth="1"/>
    <col min="5641" max="5641" width="15.140625" style="1" bestFit="1" customWidth="1"/>
    <col min="5642" max="5642" width="15.140625" style="1" customWidth="1"/>
    <col min="5643" max="5643" width="17.7109375" style="1" customWidth="1"/>
    <col min="5644" max="5644" width="13.42578125" style="1" customWidth="1"/>
    <col min="5645" max="5645" width="10.28515625" style="1" bestFit="1" customWidth="1"/>
    <col min="5646" max="5646" width="9.85546875" style="1" bestFit="1" customWidth="1"/>
    <col min="5647" max="5647" width="10.28515625" style="1" bestFit="1" customWidth="1"/>
    <col min="5648" max="5888" width="9.140625" style="1"/>
    <col min="5889" max="5889" width="0" style="1" hidden="1" customWidth="1"/>
    <col min="5890" max="5890" width="67.85546875" style="1" customWidth="1"/>
    <col min="5891" max="5891" width="18" style="1" customWidth="1"/>
    <col min="5892" max="5892" width="15.5703125" style="1" customWidth="1"/>
    <col min="5893" max="5895" width="15.42578125" style="1" customWidth="1"/>
    <col min="5896" max="5896" width="16" style="1" bestFit="1" customWidth="1"/>
    <col min="5897" max="5897" width="15.140625" style="1" bestFit="1" customWidth="1"/>
    <col min="5898" max="5898" width="15.140625" style="1" customWidth="1"/>
    <col min="5899" max="5899" width="17.7109375" style="1" customWidth="1"/>
    <col min="5900" max="5900" width="13.42578125" style="1" customWidth="1"/>
    <col min="5901" max="5901" width="10.28515625" style="1" bestFit="1" customWidth="1"/>
    <col min="5902" max="5902" width="9.85546875" style="1" bestFit="1" customWidth="1"/>
    <col min="5903" max="5903" width="10.28515625" style="1" bestFit="1" customWidth="1"/>
    <col min="5904" max="6144" width="9.140625" style="1"/>
    <col min="6145" max="6145" width="0" style="1" hidden="1" customWidth="1"/>
    <col min="6146" max="6146" width="67.85546875" style="1" customWidth="1"/>
    <col min="6147" max="6147" width="18" style="1" customWidth="1"/>
    <col min="6148" max="6148" width="15.5703125" style="1" customWidth="1"/>
    <col min="6149" max="6151" width="15.42578125" style="1" customWidth="1"/>
    <col min="6152" max="6152" width="16" style="1" bestFit="1" customWidth="1"/>
    <col min="6153" max="6153" width="15.140625" style="1" bestFit="1" customWidth="1"/>
    <col min="6154" max="6154" width="15.140625" style="1" customWidth="1"/>
    <col min="6155" max="6155" width="17.7109375" style="1" customWidth="1"/>
    <col min="6156" max="6156" width="13.42578125" style="1" customWidth="1"/>
    <col min="6157" max="6157" width="10.28515625" style="1" bestFit="1" customWidth="1"/>
    <col min="6158" max="6158" width="9.85546875" style="1" bestFit="1" customWidth="1"/>
    <col min="6159" max="6159" width="10.28515625" style="1" bestFit="1" customWidth="1"/>
    <col min="6160" max="6400" width="9.140625" style="1"/>
    <col min="6401" max="6401" width="0" style="1" hidden="1" customWidth="1"/>
    <col min="6402" max="6402" width="67.85546875" style="1" customWidth="1"/>
    <col min="6403" max="6403" width="18" style="1" customWidth="1"/>
    <col min="6404" max="6404" width="15.5703125" style="1" customWidth="1"/>
    <col min="6405" max="6407" width="15.42578125" style="1" customWidth="1"/>
    <col min="6408" max="6408" width="16" style="1" bestFit="1" customWidth="1"/>
    <col min="6409" max="6409" width="15.140625" style="1" bestFit="1" customWidth="1"/>
    <col min="6410" max="6410" width="15.140625" style="1" customWidth="1"/>
    <col min="6411" max="6411" width="17.7109375" style="1" customWidth="1"/>
    <col min="6412" max="6412" width="13.42578125" style="1" customWidth="1"/>
    <col min="6413" max="6413" width="10.28515625" style="1" bestFit="1" customWidth="1"/>
    <col min="6414" max="6414" width="9.85546875" style="1" bestFit="1" customWidth="1"/>
    <col min="6415" max="6415" width="10.28515625" style="1" bestFit="1" customWidth="1"/>
    <col min="6416" max="6656" width="9.140625" style="1"/>
    <col min="6657" max="6657" width="0" style="1" hidden="1" customWidth="1"/>
    <col min="6658" max="6658" width="67.85546875" style="1" customWidth="1"/>
    <col min="6659" max="6659" width="18" style="1" customWidth="1"/>
    <col min="6660" max="6660" width="15.5703125" style="1" customWidth="1"/>
    <col min="6661" max="6663" width="15.42578125" style="1" customWidth="1"/>
    <col min="6664" max="6664" width="16" style="1" bestFit="1" customWidth="1"/>
    <col min="6665" max="6665" width="15.140625" style="1" bestFit="1" customWidth="1"/>
    <col min="6666" max="6666" width="15.140625" style="1" customWidth="1"/>
    <col min="6667" max="6667" width="17.7109375" style="1" customWidth="1"/>
    <col min="6668" max="6668" width="13.42578125" style="1" customWidth="1"/>
    <col min="6669" max="6669" width="10.28515625" style="1" bestFit="1" customWidth="1"/>
    <col min="6670" max="6670" width="9.85546875" style="1" bestFit="1" customWidth="1"/>
    <col min="6671" max="6671" width="10.28515625" style="1" bestFit="1" customWidth="1"/>
    <col min="6672" max="6912" width="9.140625" style="1"/>
    <col min="6913" max="6913" width="0" style="1" hidden="1" customWidth="1"/>
    <col min="6914" max="6914" width="67.85546875" style="1" customWidth="1"/>
    <col min="6915" max="6915" width="18" style="1" customWidth="1"/>
    <col min="6916" max="6916" width="15.5703125" style="1" customWidth="1"/>
    <col min="6917" max="6919" width="15.42578125" style="1" customWidth="1"/>
    <col min="6920" max="6920" width="16" style="1" bestFit="1" customWidth="1"/>
    <col min="6921" max="6921" width="15.140625" style="1" bestFit="1" customWidth="1"/>
    <col min="6922" max="6922" width="15.140625" style="1" customWidth="1"/>
    <col min="6923" max="6923" width="17.7109375" style="1" customWidth="1"/>
    <col min="6924" max="6924" width="13.42578125" style="1" customWidth="1"/>
    <col min="6925" max="6925" width="10.28515625" style="1" bestFit="1" customWidth="1"/>
    <col min="6926" max="6926" width="9.85546875" style="1" bestFit="1" customWidth="1"/>
    <col min="6927" max="6927" width="10.28515625" style="1" bestFit="1" customWidth="1"/>
    <col min="6928" max="7168" width="9.140625" style="1"/>
    <col min="7169" max="7169" width="0" style="1" hidden="1" customWidth="1"/>
    <col min="7170" max="7170" width="67.85546875" style="1" customWidth="1"/>
    <col min="7171" max="7171" width="18" style="1" customWidth="1"/>
    <col min="7172" max="7172" width="15.5703125" style="1" customWidth="1"/>
    <col min="7173" max="7175" width="15.42578125" style="1" customWidth="1"/>
    <col min="7176" max="7176" width="16" style="1" bestFit="1" customWidth="1"/>
    <col min="7177" max="7177" width="15.140625" style="1" bestFit="1" customWidth="1"/>
    <col min="7178" max="7178" width="15.140625" style="1" customWidth="1"/>
    <col min="7179" max="7179" width="17.7109375" style="1" customWidth="1"/>
    <col min="7180" max="7180" width="13.42578125" style="1" customWidth="1"/>
    <col min="7181" max="7181" width="10.28515625" style="1" bestFit="1" customWidth="1"/>
    <col min="7182" max="7182" width="9.85546875" style="1" bestFit="1" customWidth="1"/>
    <col min="7183" max="7183" width="10.28515625" style="1" bestFit="1" customWidth="1"/>
    <col min="7184" max="7424" width="9.140625" style="1"/>
    <col min="7425" max="7425" width="0" style="1" hidden="1" customWidth="1"/>
    <col min="7426" max="7426" width="67.85546875" style="1" customWidth="1"/>
    <col min="7427" max="7427" width="18" style="1" customWidth="1"/>
    <col min="7428" max="7428" width="15.5703125" style="1" customWidth="1"/>
    <col min="7429" max="7431" width="15.42578125" style="1" customWidth="1"/>
    <col min="7432" max="7432" width="16" style="1" bestFit="1" customWidth="1"/>
    <col min="7433" max="7433" width="15.140625" style="1" bestFit="1" customWidth="1"/>
    <col min="7434" max="7434" width="15.140625" style="1" customWidth="1"/>
    <col min="7435" max="7435" width="17.7109375" style="1" customWidth="1"/>
    <col min="7436" max="7436" width="13.42578125" style="1" customWidth="1"/>
    <col min="7437" max="7437" width="10.28515625" style="1" bestFit="1" customWidth="1"/>
    <col min="7438" max="7438" width="9.85546875" style="1" bestFit="1" customWidth="1"/>
    <col min="7439" max="7439" width="10.28515625" style="1" bestFit="1" customWidth="1"/>
    <col min="7440" max="7680" width="9.140625" style="1"/>
    <col min="7681" max="7681" width="0" style="1" hidden="1" customWidth="1"/>
    <col min="7682" max="7682" width="67.85546875" style="1" customWidth="1"/>
    <col min="7683" max="7683" width="18" style="1" customWidth="1"/>
    <col min="7684" max="7684" width="15.5703125" style="1" customWidth="1"/>
    <col min="7685" max="7687" width="15.42578125" style="1" customWidth="1"/>
    <col min="7688" max="7688" width="16" style="1" bestFit="1" customWidth="1"/>
    <col min="7689" max="7689" width="15.140625" style="1" bestFit="1" customWidth="1"/>
    <col min="7690" max="7690" width="15.140625" style="1" customWidth="1"/>
    <col min="7691" max="7691" width="17.7109375" style="1" customWidth="1"/>
    <col min="7692" max="7692" width="13.42578125" style="1" customWidth="1"/>
    <col min="7693" max="7693" width="10.28515625" style="1" bestFit="1" customWidth="1"/>
    <col min="7694" max="7694" width="9.85546875" style="1" bestFit="1" customWidth="1"/>
    <col min="7695" max="7695" width="10.28515625" style="1" bestFit="1" customWidth="1"/>
    <col min="7696" max="7936" width="9.140625" style="1"/>
    <col min="7937" max="7937" width="0" style="1" hidden="1" customWidth="1"/>
    <col min="7938" max="7938" width="67.85546875" style="1" customWidth="1"/>
    <col min="7939" max="7939" width="18" style="1" customWidth="1"/>
    <col min="7940" max="7940" width="15.5703125" style="1" customWidth="1"/>
    <col min="7941" max="7943" width="15.42578125" style="1" customWidth="1"/>
    <col min="7944" max="7944" width="16" style="1" bestFit="1" customWidth="1"/>
    <col min="7945" max="7945" width="15.140625" style="1" bestFit="1" customWidth="1"/>
    <col min="7946" max="7946" width="15.140625" style="1" customWidth="1"/>
    <col min="7947" max="7947" width="17.7109375" style="1" customWidth="1"/>
    <col min="7948" max="7948" width="13.42578125" style="1" customWidth="1"/>
    <col min="7949" max="7949" width="10.28515625" style="1" bestFit="1" customWidth="1"/>
    <col min="7950" max="7950" width="9.85546875" style="1" bestFit="1" customWidth="1"/>
    <col min="7951" max="7951" width="10.28515625" style="1" bestFit="1" customWidth="1"/>
    <col min="7952" max="8192" width="9.140625" style="1"/>
    <col min="8193" max="8193" width="0" style="1" hidden="1" customWidth="1"/>
    <col min="8194" max="8194" width="67.85546875" style="1" customWidth="1"/>
    <col min="8195" max="8195" width="18" style="1" customWidth="1"/>
    <col min="8196" max="8196" width="15.5703125" style="1" customWidth="1"/>
    <col min="8197" max="8199" width="15.42578125" style="1" customWidth="1"/>
    <col min="8200" max="8200" width="16" style="1" bestFit="1" customWidth="1"/>
    <col min="8201" max="8201" width="15.140625" style="1" bestFit="1" customWidth="1"/>
    <col min="8202" max="8202" width="15.140625" style="1" customWidth="1"/>
    <col min="8203" max="8203" width="17.7109375" style="1" customWidth="1"/>
    <col min="8204" max="8204" width="13.42578125" style="1" customWidth="1"/>
    <col min="8205" max="8205" width="10.28515625" style="1" bestFit="1" customWidth="1"/>
    <col min="8206" max="8206" width="9.85546875" style="1" bestFit="1" customWidth="1"/>
    <col min="8207" max="8207" width="10.28515625" style="1" bestFit="1" customWidth="1"/>
    <col min="8208" max="8448" width="9.140625" style="1"/>
    <col min="8449" max="8449" width="0" style="1" hidden="1" customWidth="1"/>
    <col min="8450" max="8450" width="67.85546875" style="1" customWidth="1"/>
    <col min="8451" max="8451" width="18" style="1" customWidth="1"/>
    <col min="8452" max="8452" width="15.5703125" style="1" customWidth="1"/>
    <col min="8453" max="8455" width="15.42578125" style="1" customWidth="1"/>
    <col min="8456" max="8456" width="16" style="1" bestFit="1" customWidth="1"/>
    <col min="8457" max="8457" width="15.140625" style="1" bestFit="1" customWidth="1"/>
    <col min="8458" max="8458" width="15.140625" style="1" customWidth="1"/>
    <col min="8459" max="8459" width="17.7109375" style="1" customWidth="1"/>
    <col min="8460" max="8460" width="13.42578125" style="1" customWidth="1"/>
    <col min="8461" max="8461" width="10.28515625" style="1" bestFit="1" customWidth="1"/>
    <col min="8462" max="8462" width="9.85546875" style="1" bestFit="1" customWidth="1"/>
    <col min="8463" max="8463" width="10.28515625" style="1" bestFit="1" customWidth="1"/>
    <col min="8464" max="8704" width="9.140625" style="1"/>
    <col min="8705" max="8705" width="0" style="1" hidden="1" customWidth="1"/>
    <col min="8706" max="8706" width="67.85546875" style="1" customWidth="1"/>
    <col min="8707" max="8707" width="18" style="1" customWidth="1"/>
    <col min="8708" max="8708" width="15.5703125" style="1" customWidth="1"/>
    <col min="8709" max="8711" width="15.42578125" style="1" customWidth="1"/>
    <col min="8712" max="8712" width="16" style="1" bestFit="1" customWidth="1"/>
    <col min="8713" max="8713" width="15.140625" style="1" bestFit="1" customWidth="1"/>
    <col min="8714" max="8714" width="15.140625" style="1" customWidth="1"/>
    <col min="8715" max="8715" width="17.7109375" style="1" customWidth="1"/>
    <col min="8716" max="8716" width="13.42578125" style="1" customWidth="1"/>
    <col min="8717" max="8717" width="10.28515625" style="1" bestFit="1" customWidth="1"/>
    <col min="8718" max="8718" width="9.85546875" style="1" bestFit="1" customWidth="1"/>
    <col min="8719" max="8719" width="10.28515625" style="1" bestFit="1" customWidth="1"/>
    <col min="8720" max="8960" width="9.140625" style="1"/>
    <col min="8961" max="8961" width="0" style="1" hidden="1" customWidth="1"/>
    <col min="8962" max="8962" width="67.85546875" style="1" customWidth="1"/>
    <col min="8963" max="8963" width="18" style="1" customWidth="1"/>
    <col min="8964" max="8964" width="15.5703125" style="1" customWidth="1"/>
    <col min="8965" max="8967" width="15.42578125" style="1" customWidth="1"/>
    <col min="8968" max="8968" width="16" style="1" bestFit="1" customWidth="1"/>
    <col min="8969" max="8969" width="15.140625" style="1" bestFit="1" customWidth="1"/>
    <col min="8970" max="8970" width="15.140625" style="1" customWidth="1"/>
    <col min="8971" max="8971" width="17.7109375" style="1" customWidth="1"/>
    <col min="8972" max="8972" width="13.42578125" style="1" customWidth="1"/>
    <col min="8973" max="8973" width="10.28515625" style="1" bestFit="1" customWidth="1"/>
    <col min="8974" max="8974" width="9.85546875" style="1" bestFit="1" customWidth="1"/>
    <col min="8975" max="8975" width="10.28515625" style="1" bestFit="1" customWidth="1"/>
    <col min="8976" max="9216" width="9.140625" style="1"/>
    <col min="9217" max="9217" width="0" style="1" hidden="1" customWidth="1"/>
    <col min="9218" max="9218" width="67.85546875" style="1" customWidth="1"/>
    <col min="9219" max="9219" width="18" style="1" customWidth="1"/>
    <col min="9220" max="9220" width="15.5703125" style="1" customWidth="1"/>
    <col min="9221" max="9223" width="15.42578125" style="1" customWidth="1"/>
    <col min="9224" max="9224" width="16" style="1" bestFit="1" customWidth="1"/>
    <col min="9225" max="9225" width="15.140625" style="1" bestFit="1" customWidth="1"/>
    <col min="9226" max="9226" width="15.140625" style="1" customWidth="1"/>
    <col min="9227" max="9227" width="17.7109375" style="1" customWidth="1"/>
    <col min="9228" max="9228" width="13.42578125" style="1" customWidth="1"/>
    <col min="9229" max="9229" width="10.28515625" style="1" bestFit="1" customWidth="1"/>
    <col min="9230" max="9230" width="9.85546875" style="1" bestFit="1" customWidth="1"/>
    <col min="9231" max="9231" width="10.28515625" style="1" bestFit="1" customWidth="1"/>
    <col min="9232" max="9472" width="9.140625" style="1"/>
    <col min="9473" max="9473" width="0" style="1" hidden="1" customWidth="1"/>
    <col min="9474" max="9474" width="67.85546875" style="1" customWidth="1"/>
    <col min="9475" max="9475" width="18" style="1" customWidth="1"/>
    <col min="9476" max="9476" width="15.5703125" style="1" customWidth="1"/>
    <col min="9477" max="9479" width="15.42578125" style="1" customWidth="1"/>
    <col min="9480" max="9480" width="16" style="1" bestFit="1" customWidth="1"/>
    <col min="9481" max="9481" width="15.140625" style="1" bestFit="1" customWidth="1"/>
    <col min="9482" max="9482" width="15.140625" style="1" customWidth="1"/>
    <col min="9483" max="9483" width="17.7109375" style="1" customWidth="1"/>
    <col min="9484" max="9484" width="13.42578125" style="1" customWidth="1"/>
    <col min="9485" max="9485" width="10.28515625" style="1" bestFit="1" customWidth="1"/>
    <col min="9486" max="9486" width="9.85546875" style="1" bestFit="1" customWidth="1"/>
    <col min="9487" max="9487" width="10.28515625" style="1" bestFit="1" customWidth="1"/>
    <col min="9488" max="9728" width="9.140625" style="1"/>
    <col min="9729" max="9729" width="0" style="1" hidden="1" customWidth="1"/>
    <col min="9730" max="9730" width="67.85546875" style="1" customWidth="1"/>
    <col min="9731" max="9731" width="18" style="1" customWidth="1"/>
    <col min="9732" max="9732" width="15.5703125" style="1" customWidth="1"/>
    <col min="9733" max="9735" width="15.42578125" style="1" customWidth="1"/>
    <col min="9736" max="9736" width="16" style="1" bestFit="1" customWidth="1"/>
    <col min="9737" max="9737" width="15.140625" style="1" bestFit="1" customWidth="1"/>
    <col min="9738" max="9738" width="15.140625" style="1" customWidth="1"/>
    <col min="9739" max="9739" width="17.7109375" style="1" customWidth="1"/>
    <col min="9740" max="9740" width="13.42578125" style="1" customWidth="1"/>
    <col min="9741" max="9741" width="10.28515625" style="1" bestFit="1" customWidth="1"/>
    <col min="9742" max="9742" width="9.85546875" style="1" bestFit="1" customWidth="1"/>
    <col min="9743" max="9743" width="10.28515625" style="1" bestFit="1" customWidth="1"/>
    <col min="9744" max="9984" width="9.140625" style="1"/>
    <col min="9985" max="9985" width="0" style="1" hidden="1" customWidth="1"/>
    <col min="9986" max="9986" width="67.85546875" style="1" customWidth="1"/>
    <col min="9987" max="9987" width="18" style="1" customWidth="1"/>
    <col min="9988" max="9988" width="15.5703125" style="1" customWidth="1"/>
    <col min="9989" max="9991" width="15.42578125" style="1" customWidth="1"/>
    <col min="9992" max="9992" width="16" style="1" bestFit="1" customWidth="1"/>
    <col min="9993" max="9993" width="15.140625" style="1" bestFit="1" customWidth="1"/>
    <col min="9994" max="9994" width="15.140625" style="1" customWidth="1"/>
    <col min="9995" max="9995" width="17.7109375" style="1" customWidth="1"/>
    <col min="9996" max="9996" width="13.42578125" style="1" customWidth="1"/>
    <col min="9997" max="9997" width="10.28515625" style="1" bestFit="1" customWidth="1"/>
    <col min="9998" max="9998" width="9.85546875" style="1" bestFit="1" customWidth="1"/>
    <col min="9999" max="9999" width="10.28515625" style="1" bestFit="1" customWidth="1"/>
    <col min="10000" max="10240" width="9.140625" style="1"/>
    <col min="10241" max="10241" width="0" style="1" hidden="1" customWidth="1"/>
    <col min="10242" max="10242" width="67.85546875" style="1" customWidth="1"/>
    <col min="10243" max="10243" width="18" style="1" customWidth="1"/>
    <col min="10244" max="10244" width="15.5703125" style="1" customWidth="1"/>
    <col min="10245" max="10247" width="15.42578125" style="1" customWidth="1"/>
    <col min="10248" max="10248" width="16" style="1" bestFit="1" customWidth="1"/>
    <col min="10249" max="10249" width="15.140625" style="1" bestFit="1" customWidth="1"/>
    <col min="10250" max="10250" width="15.140625" style="1" customWidth="1"/>
    <col min="10251" max="10251" width="17.7109375" style="1" customWidth="1"/>
    <col min="10252" max="10252" width="13.42578125" style="1" customWidth="1"/>
    <col min="10253" max="10253" width="10.28515625" style="1" bestFit="1" customWidth="1"/>
    <col min="10254" max="10254" width="9.85546875" style="1" bestFit="1" customWidth="1"/>
    <col min="10255" max="10255" width="10.28515625" style="1" bestFit="1" customWidth="1"/>
    <col min="10256" max="10496" width="9.140625" style="1"/>
    <col min="10497" max="10497" width="0" style="1" hidden="1" customWidth="1"/>
    <col min="10498" max="10498" width="67.85546875" style="1" customWidth="1"/>
    <col min="10499" max="10499" width="18" style="1" customWidth="1"/>
    <col min="10500" max="10500" width="15.5703125" style="1" customWidth="1"/>
    <col min="10501" max="10503" width="15.42578125" style="1" customWidth="1"/>
    <col min="10504" max="10504" width="16" style="1" bestFit="1" customWidth="1"/>
    <col min="10505" max="10505" width="15.140625" style="1" bestFit="1" customWidth="1"/>
    <col min="10506" max="10506" width="15.140625" style="1" customWidth="1"/>
    <col min="10507" max="10507" width="17.7109375" style="1" customWidth="1"/>
    <col min="10508" max="10508" width="13.42578125" style="1" customWidth="1"/>
    <col min="10509" max="10509" width="10.28515625" style="1" bestFit="1" customWidth="1"/>
    <col min="10510" max="10510" width="9.85546875" style="1" bestFit="1" customWidth="1"/>
    <col min="10511" max="10511" width="10.28515625" style="1" bestFit="1" customWidth="1"/>
    <col min="10512" max="10752" width="9.140625" style="1"/>
    <col min="10753" max="10753" width="0" style="1" hidden="1" customWidth="1"/>
    <col min="10754" max="10754" width="67.85546875" style="1" customWidth="1"/>
    <col min="10755" max="10755" width="18" style="1" customWidth="1"/>
    <col min="10756" max="10756" width="15.5703125" style="1" customWidth="1"/>
    <col min="10757" max="10759" width="15.42578125" style="1" customWidth="1"/>
    <col min="10760" max="10760" width="16" style="1" bestFit="1" customWidth="1"/>
    <col min="10761" max="10761" width="15.140625" style="1" bestFit="1" customWidth="1"/>
    <col min="10762" max="10762" width="15.140625" style="1" customWidth="1"/>
    <col min="10763" max="10763" width="17.7109375" style="1" customWidth="1"/>
    <col min="10764" max="10764" width="13.42578125" style="1" customWidth="1"/>
    <col min="10765" max="10765" width="10.28515625" style="1" bestFit="1" customWidth="1"/>
    <col min="10766" max="10766" width="9.85546875" style="1" bestFit="1" customWidth="1"/>
    <col min="10767" max="10767" width="10.28515625" style="1" bestFit="1" customWidth="1"/>
    <col min="10768" max="11008" width="9.140625" style="1"/>
    <col min="11009" max="11009" width="0" style="1" hidden="1" customWidth="1"/>
    <col min="11010" max="11010" width="67.85546875" style="1" customWidth="1"/>
    <col min="11011" max="11011" width="18" style="1" customWidth="1"/>
    <col min="11012" max="11012" width="15.5703125" style="1" customWidth="1"/>
    <col min="11013" max="11015" width="15.42578125" style="1" customWidth="1"/>
    <col min="11016" max="11016" width="16" style="1" bestFit="1" customWidth="1"/>
    <col min="11017" max="11017" width="15.140625" style="1" bestFit="1" customWidth="1"/>
    <col min="11018" max="11018" width="15.140625" style="1" customWidth="1"/>
    <col min="11019" max="11019" width="17.7109375" style="1" customWidth="1"/>
    <col min="11020" max="11020" width="13.42578125" style="1" customWidth="1"/>
    <col min="11021" max="11021" width="10.28515625" style="1" bestFit="1" customWidth="1"/>
    <col min="11022" max="11022" width="9.85546875" style="1" bestFit="1" customWidth="1"/>
    <col min="11023" max="11023" width="10.28515625" style="1" bestFit="1" customWidth="1"/>
    <col min="11024" max="11264" width="9.140625" style="1"/>
    <col min="11265" max="11265" width="0" style="1" hidden="1" customWidth="1"/>
    <col min="11266" max="11266" width="67.85546875" style="1" customWidth="1"/>
    <col min="11267" max="11267" width="18" style="1" customWidth="1"/>
    <col min="11268" max="11268" width="15.5703125" style="1" customWidth="1"/>
    <col min="11269" max="11271" width="15.42578125" style="1" customWidth="1"/>
    <col min="11272" max="11272" width="16" style="1" bestFit="1" customWidth="1"/>
    <col min="11273" max="11273" width="15.140625" style="1" bestFit="1" customWidth="1"/>
    <col min="11274" max="11274" width="15.140625" style="1" customWidth="1"/>
    <col min="11275" max="11275" width="17.7109375" style="1" customWidth="1"/>
    <col min="11276" max="11276" width="13.42578125" style="1" customWidth="1"/>
    <col min="11277" max="11277" width="10.28515625" style="1" bestFit="1" customWidth="1"/>
    <col min="11278" max="11278" width="9.85546875" style="1" bestFit="1" customWidth="1"/>
    <col min="11279" max="11279" width="10.28515625" style="1" bestFit="1" customWidth="1"/>
    <col min="11280" max="11520" width="9.140625" style="1"/>
    <col min="11521" max="11521" width="0" style="1" hidden="1" customWidth="1"/>
    <col min="11522" max="11522" width="67.85546875" style="1" customWidth="1"/>
    <col min="11523" max="11523" width="18" style="1" customWidth="1"/>
    <col min="11524" max="11524" width="15.5703125" style="1" customWidth="1"/>
    <col min="11525" max="11527" width="15.42578125" style="1" customWidth="1"/>
    <col min="11528" max="11528" width="16" style="1" bestFit="1" customWidth="1"/>
    <col min="11529" max="11529" width="15.140625" style="1" bestFit="1" customWidth="1"/>
    <col min="11530" max="11530" width="15.140625" style="1" customWidth="1"/>
    <col min="11531" max="11531" width="17.7109375" style="1" customWidth="1"/>
    <col min="11532" max="11532" width="13.42578125" style="1" customWidth="1"/>
    <col min="11533" max="11533" width="10.28515625" style="1" bestFit="1" customWidth="1"/>
    <col min="11534" max="11534" width="9.85546875" style="1" bestFit="1" customWidth="1"/>
    <col min="11535" max="11535" width="10.28515625" style="1" bestFit="1" customWidth="1"/>
    <col min="11536" max="11776" width="9.140625" style="1"/>
    <col min="11777" max="11777" width="0" style="1" hidden="1" customWidth="1"/>
    <col min="11778" max="11778" width="67.85546875" style="1" customWidth="1"/>
    <col min="11779" max="11779" width="18" style="1" customWidth="1"/>
    <col min="11780" max="11780" width="15.5703125" style="1" customWidth="1"/>
    <col min="11781" max="11783" width="15.42578125" style="1" customWidth="1"/>
    <col min="11784" max="11784" width="16" style="1" bestFit="1" customWidth="1"/>
    <col min="11785" max="11785" width="15.140625" style="1" bestFit="1" customWidth="1"/>
    <col min="11786" max="11786" width="15.140625" style="1" customWidth="1"/>
    <col min="11787" max="11787" width="17.7109375" style="1" customWidth="1"/>
    <col min="11788" max="11788" width="13.42578125" style="1" customWidth="1"/>
    <col min="11789" max="11789" width="10.28515625" style="1" bestFit="1" customWidth="1"/>
    <col min="11790" max="11790" width="9.85546875" style="1" bestFit="1" customWidth="1"/>
    <col min="11791" max="11791" width="10.28515625" style="1" bestFit="1" customWidth="1"/>
    <col min="11792" max="12032" width="9.140625" style="1"/>
    <col min="12033" max="12033" width="0" style="1" hidden="1" customWidth="1"/>
    <col min="12034" max="12034" width="67.85546875" style="1" customWidth="1"/>
    <col min="12035" max="12035" width="18" style="1" customWidth="1"/>
    <col min="12036" max="12036" width="15.5703125" style="1" customWidth="1"/>
    <col min="12037" max="12039" width="15.42578125" style="1" customWidth="1"/>
    <col min="12040" max="12040" width="16" style="1" bestFit="1" customWidth="1"/>
    <col min="12041" max="12041" width="15.140625" style="1" bestFit="1" customWidth="1"/>
    <col min="12042" max="12042" width="15.140625" style="1" customWidth="1"/>
    <col min="12043" max="12043" width="17.7109375" style="1" customWidth="1"/>
    <col min="12044" max="12044" width="13.42578125" style="1" customWidth="1"/>
    <col min="12045" max="12045" width="10.28515625" style="1" bestFit="1" customWidth="1"/>
    <col min="12046" max="12046" width="9.85546875" style="1" bestFit="1" customWidth="1"/>
    <col min="12047" max="12047" width="10.28515625" style="1" bestFit="1" customWidth="1"/>
    <col min="12048" max="12288" width="9.140625" style="1"/>
    <col min="12289" max="12289" width="0" style="1" hidden="1" customWidth="1"/>
    <col min="12290" max="12290" width="67.85546875" style="1" customWidth="1"/>
    <col min="12291" max="12291" width="18" style="1" customWidth="1"/>
    <col min="12292" max="12292" width="15.5703125" style="1" customWidth="1"/>
    <col min="12293" max="12295" width="15.42578125" style="1" customWidth="1"/>
    <col min="12296" max="12296" width="16" style="1" bestFit="1" customWidth="1"/>
    <col min="12297" max="12297" width="15.140625" style="1" bestFit="1" customWidth="1"/>
    <col min="12298" max="12298" width="15.140625" style="1" customWidth="1"/>
    <col min="12299" max="12299" width="17.7109375" style="1" customWidth="1"/>
    <col min="12300" max="12300" width="13.42578125" style="1" customWidth="1"/>
    <col min="12301" max="12301" width="10.28515625" style="1" bestFit="1" customWidth="1"/>
    <col min="12302" max="12302" width="9.85546875" style="1" bestFit="1" customWidth="1"/>
    <col min="12303" max="12303" width="10.28515625" style="1" bestFit="1" customWidth="1"/>
    <col min="12304" max="12544" width="9.140625" style="1"/>
    <col min="12545" max="12545" width="0" style="1" hidden="1" customWidth="1"/>
    <col min="12546" max="12546" width="67.85546875" style="1" customWidth="1"/>
    <col min="12547" max="12547" width="18" style="1" customWidth="1"/>
    <col min="12548" max="12548" width="15.5703125" style="1" customWidth="1"/>
    <col min="12549" max="12551" width="15.42578125" style="1" customWidth="1"/>
    <col min="12552" max="12552" width="16" style="1" bestFit="1" customWidth="1"/>
    <col min="12553" max="12553" width="15.140625" style="1" bestFit="1" customWidth="1"/>
    <col min="12554" max="12554" width="15.140625" style="1" customWidth="1"/>
    <col min="12555" max="12555" width="17.7109375" style="1" customWidth="1"/>
    <col min="12556" max="12556" width="13.42578125" style="1" customWidth="1"/>
    <col min="12557" max="12557" width="10.28515625" style="1" bestFit="1" customWidth="1"/>
    <col min="12558" max="12558" width="9.85546875" style="1" bestFit="1" customWidth="1"/>
    <col min="12559" max="12559" width="10.28515625" style="1" bestFit="1" customWidth="1"/>
    <col min="12560" max="12800" width="9.140625" style="1"/>
    <col min="12801" max="12801" width="0" style="1" hidden="1" customWidth="1"/>
    <col min="12802" max="12802" width="67.85546875" style="1" customWidth="1"/>
    <col min="12803" max="12803" width="18" style="1" customWidth="1"/>
    <col min="12804" max="12804" width="15.5703125" style="1" customWidth="1"/>
    <col min="12805" max="12807" width="15.42578125" style="1" customWidth="1"/>
    <col min="12808" max="12808" width="16" style="1" bestFit="1" customWidth="1"/>
    <col min="12809" max="12809" width="15.140625" style="1" bestFit="1" customWidth="1"/>
    <col min="12810" max="12810" width="15.140625" style="1" customWidth="1"/>
    <col min="12811" max="12811" width="17.7109375" style="1" customWidth="1"/>
    <col min="12812" max="12812" width="13.42578125" style="1" customWidth="1"/>
    <col min="12813" max="12813" width="10.28515625" style="1" bestFit="1" customWidth="1"/>
    <col min="12814" max="12814" width="9.85546875" style="1" bestFit="1" customWidth="1"/>
    <col min="12815" max="12815" width="10.28515625" style="1" bestFit="1" customWidth="1"/>
    <col min="12816" max="13056" width="9.140625" style="1"/>
    <col min="13057" max="13057" width="0" style="1" hidden="1" customWidth="1"/>
    <col min="13058" max="13058" width="67.85546875" style="1" customWidth="1"/>
    <col min="13059" max="13059" width="18" style="1" customWidth="1"/>
    <col min="13060" max="13060" width="15.5703125" style="1" customWidth="1"/>
    <col min="13061" max="13063" width="15.42578125" style="1" customWidth="1"/>
    <col min="13064" max="13064" width="16" style="1" bestFit="1" customWidth="1"/>
    <col min="13065" max="13065" width="15.140625" style="1" bestFit="1" customWidth="1"/>
    <col min="13066" max="13066" width="15.140625" style="1" customWidth="1"/>
    <col min="13067" max="13067" width="17.7109375" style="1" customWidth="1"/>
    <col min="13068" max="13068" width="13.42578125" style="1" customWidth="1"/>
    <col min="13069" max="13069" width="10.28515625" style="1" bestFit="1" customWidth="1"/>
    <col min="13070" max="13070" width="9.85546875" style="1" bestFit="1" customWidth="1"/>
    <col min="13071" max="13071" width="10.28515625" style="1" bestFit="1" customWidth="1"/>
    <col min="13072" max="13312" width="9.140625" style="1"/>
    <col min="13313" max="13313" width="0" style="1" hidden="1" customWidth="1"/>
    <col min="13314" max="13314" width="67.85546875" style="1" customWidth="1"/>
    <col min="13315" max="13315" width="18" style="1" customWidth="1"/>
    <col min="13316" max="13316" width="15.5703125" style="1" customWidth="1"/>
    <col min="13317" max="13319" width="15.42578125" style="1" customWidth="1"/>
    <col min="13320" max="13320" width="16" style="1" bestFit="1" customWidth="1"/>
    <col min="13321" max="13321" width="15.140625" style="1" bestFit="1" customWidth="1"/>
    <col min="13322" max="13322" width="15.140625" style="1" customWidth="1"/>
    <col min="13323" max="13323" width="17.7109375" style="1" customWidth="1"/>
    <col min="13324" max="13324" width="13.42578125" style="1" customWidth="1"/>
    <col min="13325" max="13325" width="10.28515625" style="1" bestFit="1" customWidth="1"/>
    <col min="13326" max="13326" width="9.85546875" style="1" bestFit="1" customWidth="1"/>
    <col min="13327" max="13327" width="10.28515625" style="1" bestFit="1" customWidth="1"/>
    <col min="13328" max="13568" width="9.140625" style="1"/>
    <col min="13569" max="13569" width="0" style="1" hidden="1" customWidth="1"/>
    <col min="13570" max="13570" width="67.85546875" style="1" customWidth="1"/>
    <col min="13571" max="13571" width="18" style="1" customWidth="1"/>
    <col min="13572" max="13572" width="15.5703125" style="1" customWidth="1"/>
    <col min="13573" max="13575" width="15.42578125" style="1" customWidth="1"/>
    <col min="13576" max="13576" width="16" style="1" bestFit="1" customWidth="1"/>
    <col min="13577" max="13577" width="15.140625" style="1" bestFit="1" customWidth="1"/>
    <col min="13578" max="13578" width="15.140625" style="1" customWidth="1"/>
    <col min="13579" max="13579" width="17.7109375" style="1" customWidth="1"/>
    <col min="13580" max="13580" width="13.42578125" style="1" customWidth="1"/>
    <col min="13581" max="13581" width="10.28515625" style="1" bestFit="1" customWidth="1"/>
    <col min="13582" max="13582" width="9.85546875" style="1" bestFit="1" customWidth="1"/>
    <col min="13583" max="13583" width="10.28515625" style="1" bestFit="1" customWidth="1"/>
    <col min="13584" max="13824" width="9.140625" style="1"/>
    <col min="13825" max="13825" width="0" style="1" hidden="1" customWidth="1"/>
    <col min="13826" max="13826" width="67.85546875" style="1" customWidth="1"/>
    <col min="13827" max="13827" width="18" style="1" customWidth="1"/>
    <col min="13828" max="13828" width="15.5703125" style="1" customWidth="1"/>
    <col min="13829" max="13831" width="15.42578125" style="1" customWidth="1"/>
    <col min="13832" max="13832" width="16" style="1" bestFit="1" customWidth="1"/>
    <col min="13833" max="13833" width="15.140625" style="1" bestFit="1" customWidth="1"/>
    <col min="13834" max="13834" width="15.140625" style="1" customWidth="1"/>
    <col min="13835" max="13835" width="17.7109375" style="1" customWidth="1"/>
    <col min="13836" max="13836" width="13.42578125" style="1" customWidth="1"/>
    <col min="13837" max="13837" width="10.28515625" style="1" bestFit="1" customWidth="1"/>
    <col min="13838" max="13838" width="9.85546875" style="1" bestFit="1" customWidth="1"/>
    <col min="13839" max="13839" width="10.28515625" style="1" bestFit="1" customWidth="1"/>
    <col min="13840" max="14080" width="9.140625" style="1"/>
    <col min="14081" max="14081" width="0" style="1" hidden="1" customWidth="1"/>
    <col min="14082" max="14082" width="67.85546875" style="1" customWidth="1"/>
    <col min="14083" max="14083" width="18" style="1" customWidth="1"/>
    <col min="14084" max="14084" width="15.5703125" style="1" customWidth="1"/>
    <col min="14085" max="14087" width="15.42578125" style="1" customWidth="1"/>
    <col min="14088" max="14088" width="16" style="1" bestFit="1" customWidth="1"/>
    <col min="14089" max="14089" width="15.140625" style="1" bestFit="1" customWidth="1"/>
    <col min="14090" max="14090" width="15.140625" style="1" customWidth="1"/>
    <col min="14091" max="14091" width="17.7109375" style="1" customWidth="1"/>
    <col min="14092" max="14092" width="13.42578125" style="1" customWidth="1"/>
    <col min="14093" max="14093" width="10.28515625" style="1" bestFit="1" customWidth="1"/>
    <col min="14094" max="14094" width="9.85546875" style="1" bestFit="1" customWidth="1"/>
    <col min="14095" max="14095" width="10.28515625" style="1" bestFit="1" customWidth="1"/>
    <col min="14096" max="14336" width="9.140625" style="1"/>
    <col min="14337" max="14337" width="0" style="1" hidden="1" customWidth="1"/>
    <col min="14338" max="14338" width="67.85546875" style="1" customWidth="1"/>
    <col min="14339" max="14339" width="18" style="1" customWidth="1"/>
    <col min="14340" max="14340" width="15.5703125" style="1" customWidth="1"/>
    <col min="14341" max="14343" width="15.42578125" style="1" customWidth="1"/>
    <col min="14344" max="14344" width="16" style="1" bestFit="1" customWidth="1"/>
    <col min="14345" max="14345" width="15.140625" style="1" bestFit="1" customWidth="1"/>
    <col min="14346" max="14346" width="15.140625" style="1" customWidth="1"/>
    <col min="14347" max="14347" width="17.7109375" style="1" customWidth="1"/>
    <col min="14348" max="14348" width="13.42578125" style="1" customWidth="1"/>
    <col min="14349" max="14349" width="10.28515625" style="1" bestFit="1" customWidth="1"/>
    <col min="14350" max="14350" width="9.85546875" style="1" bestFit="1" customWidth="1"/>
    <col min="14351" max="14351" width="10.28515625" style="1" bestFit="1" customWidth="1"/>
    <col min="14352" max="14592" width="9.140625" style="1"/>
    <col min="14593" max="14593" width="0" style="1" hidden="1" customWidth="1"/>
    <col min="14594" max="14594" width="67.85546875" style="1" customWidth="1"/>
    <col min="14595" max="14595" width="18" style="1" customWidth="1"/>
    <col min="14596" max="14596" width="15.5703125" style="1" customWidth="1"/>
    <col min="14597" max="14599" width="15.42578125" style="1" customWidth="1"/>
    <col min="14600" max="14600" width="16" style="1" bestFit="1" customWidth="1"/>
    <col min="14601" max="14601" width="15.140625" style="1" bestFit="1" customWidth="1"/>
    <col min="14602" max="14602" width="15.140625" style="1" customWidth="1"/>
    <col min="14603" max="14603" width="17.7109375" style="1" customWidth="1"/>
    <col min="14604" max="14604" width="13.42578125" style="1" customWidth="1"/>
    <col min="14605" max="14605" width="10.28515625" style="1" bestFit="1" customWidth="1"/>
    <col min="14606" max="14606" width="9.85546875" style="1" bestFit="1" customWidth="1"/>
    <col min="14607" max="14607" width="10.28515625" style="1" bestFit="1" customWidth="1"/>
    <col min="14608" max="14848" width="9.140625" style="1"/>
    <col min="14849" max="14849" width="0" style="1" hidden="1" customWidth="1"/>
    <col min="14850" max="14850" width="67.85546875" style="1" customWidth="1"/>
    <col min="14851" max="14851" width="18" style="1" customWidth="1"/>
    <col min="14852" max="14852" width="15.5703125" style="1" customWidth="1"/>
    <col min="14853" max="14855" width="15.42578125" style="1" customWidth="1"/>
    <col min="14856" max="14856" width="16" style="1" bestFit="1" customWidth="1"/>
    <col min="14857" max="14857" width="15.140625" style="1" bestFit="1" customWidth="1"/>
    <col min="14858" max="14858" width="15.140625" style="1" customWidth="1"/>
    <col min="14859" max="14859" width="17.7109375" style="1" customWidth="1"/>
    <col min="14860" max="14860" width="13.42578125" style="1" customWidth="1"/>
    <col min="14861" max="14861" width="10.28515625" style="1" bestFit="1" customWidth="1"/>
    <col min="14862" max="14862" width="9.85546875" style="1" bestFit="1" customWidth="1"/>
    <col min="14863" max="14863" width="10.28515625" style="1" bestFit="1" customWidth="1"/>
    <col min="14864" max="15104" width="9.140625" style="1"/>
    <col min="15105" max="15105" width="0" style="1" hidden="1" customWidth="1"/>
    <col min="15106" max="15106" width="67.85546875" style="1" customWidth="1"/>
    <col min="15107" max="15107" width="18" style="1" customWidth="1"/>
    <col min="15108" max="15108" width="15.5703125" style="1" customWidth="1"/>
    <col min="15109" max="15111" width="15.42578125" style="1" customWidth="1"/>
    <col min="15112" max="15112" width="16" style="1" bestFit="1" customWidth="1"/>
    <col min="15113" max="15113" width="15.140625" style="1" bestFit="1" customWidth="1"/>
    <col min="15114" max="15114" width="15.140625" style="1" customWidth="1"/>
    <col min="15115" max="15115" width="17.7109375" style="1" customWidth="1"/>
    <col min="15116" max="15116" width="13.42578125" style="1" customWidth="1"/>
    <col min="15117" max="15117" width="10.28515625" style="1" bestFit="1" customWidth="1"/>
    <col min="15118" max="15118" width="9.85546875" style="1" bestFit="1" customWidth="1"/>
    <col min="15119" max="15119" width="10.28515625" style="1" bestFit="1" customWidth="1"/>
    <col min="15120" max="15360" width="9.140625" style="1"/>
    <col min="15361" max="15361" width="0" style="1" hidden="1" customWidth="1"/>
    <col min="15362" max="15362" width="67.85546875" style="1" customWidth="1"/>
    <col min="15363" max="15363" width="18" style="1" customWidth="1"/>
    <col min="15364" max="15364" width="15.5703125" style="1" customWidth="1"/>
    <col min="15365" max="15367" width="15.42578125" style="1" customWidth="1"/>
    <col min="15368" max="15368" width="16" style="1" bestFit="1" customWidth="1"/>
    <col min="15369" max="15369" width="15.140625" style="1" bestFit="1" customWidth="1"/>
    <col min="15370" max="15370" width="15.140625" style="1" customWidth="1"/>
    <col min="15371" max="15371" width="17.7109375" style="1" customWidth="1"/>
    <col min="15372" max="15372" width="13.42578125" style="1" customWidth="1"/>
    <col min="15373" max="15373" width="10.28515625" style="1" bestFit="1" customWidth="1"/>
    <col min="15374" max="15374" width="9.85546875" style="1" bestFit="1" customWidth="1"/>
    <col min="15375" max="15375" width="10.28515625" style="1" bestFit="1" customWidth="1"/>
    <col min="15376" max="15616" width="9.140625" style="1"/>
    <col min="15617" max="15617" width="0" style="1" hidden="1" customWidth="1"/>
    <col min="15618" max="15618" width="67.85546875" style="1" customWidth="1"/>
    <col min="15619" max="15619" width="18" style="1" customWidth="1"/>
    <col min="15620" max="15620" width="15.5703125" style="1" customWidth="1"/>
    <col min="15621" max="15623" width="15.42578125" style="1" customWidth="1"/>
    <col min="15624" max="15624" width="16" style="1" bestFit="1" customWidth="1"/>
    <col min="15625" max="15625" width="15.140625" style="1" bestFit="1" customWidth="1"/>
    <col min="15626" max="15626" width="15.140625" style="1" customWidth="1"/>
    <col min="15627" max="15627" width="17.7109375" style="1" customWidth="1"/>
    <col min="15628" max="15628" width="13.42578125" style="1" customWidth="1"/>
    <col min="15629" max="15629" width="10.28515625" style="1" bestFit="1" customWidth="1"/>
    <col min="15630" max="15630" width="9.85546875" style="1" bestFit="1" customWidth="1"/>
    <col min="15631" max="15631" width="10.28515625" style="1" bestFit="1" customWidth="1"/>
    <col min="15632" max="15872" width="9.140625" style="1"/>
    <col min="15873" max="15873" width="0" style="1" hidden="1" customWidth="1"/>
    <col min="15874" max="15874" width="67.85546875" style="1" customWidth="1"/>
    <col min="15875" max="15875" width="18" style="1" customWidth="1"/>
    <col min="15876" max="15876" width="15.5703125" style="1" customWidth="1"/>
    <col min="15877" max="15879" width="15.42578125" style="1" customWidth="1"/>
    <col min="15880" max="15880" width="16" style="1" bestFit="1" customWidth="1"/>
    <col min="15881" max="15881" width="15.140625" style="1" bestFit="1" customWidth="1"/>
    <col min="15882" max="15882" width="15.140625" style="1" customWidth="1"/>
    <col min="15883" max="15883" width="17.7109375" style="1" customWidth="1"/>
    <col min="15884" max="15884" width="13.42578125" style="1" customWidth="1"/>
    <col min="15885" max="15885" width="10.28515625" style="1" bestFit="1" customWidth="1"/>
    <col min="15886" max="15886" width="9.85546875" style="1" bestFit="1" customWidth="1"/>
    <col min="15887" max="15887" width="10.28515625" style="1" bestFit="1" customWidth="1"/>
    <col min="15888" max="16128" width="9.140625" style="1"/>
    <col min="16129" max="16129" width="0" style="1" hidden="1" customWidth="1"/>
    <col min="16130" max="16130" width="67.85546875" style="1" customWidth="1"/>
    <col min="16131" max="16131" width="18" style="1" customWidth="1"/>
    <col min="16132" max="16132" width="15.5703125" style="1" customWidth="1"/>
    <col min="16133" max="16135" width="15.42578125" style="1" customWidth="1"/>
    <col min="16136" max="16136" width="16" style="1" bestFit="1" customWidth="1"/>
    <col min="16137" max="16137" width="15.140625" style="1" bestFit="1" customWidth="1"/>
    <col min="16138" max="16138" width="15.140625" style="1" customWidth="1"/>
    <col min="16139" max="16139" width="17.7109375" style="1" customWidth="1"/>
    <col min="16140" max="16140" width="13.42578125" style="1" customWidth="1"/>
    <col min="16141" max="16141" width="10.28515625" style="1" bestFit="1" customWidth="1"/>
    <col min="16142" max="16142" width="9.85546875" style="1" bestFit="1" customWidth="1"/>
    <col min="16143" max="16143" width="10.28515625" style="1" bestFit="1" customWidth="1"/>
    <col min="16144" max="16384" width="9.140625" style="1"/>
  </cols>
  <sheetData>
    <row r="1" spans="2:19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9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9" x14ac:dyDescent="0.25">
      <c r="B3" s="125" t="s">
        <v>2</v>
      </c>
      <c r="C3" s="129"/>
      <c r="D3" s="128"/>
      <c r="E3" s="127"/>
      <c r="F3" s="127"/>
      <c r="G3" s="127"/>
      <c r="H3" s="126"/>
    </row>
    <row r="4" spans="2:19" x14ac:dyDescent="0.25">
      <c r="B4" s="125" t="s">
        <v>298</v>
      </c>
      <c r="C4" s="129"/>
      <c r="D4" s="130"/>
      <c r="E4" s="129"/>
      <c r="F4" s="129"/>
      <c r="G4" s="129"/>
      <c r="H4" s="131"/>
    </row>
    <row r="5" spans="2:19" x14ac:dyDescent="0.25">
      <c r="B5" s="143" t="s">
        <v>4</v>
      </c>
      <c r="C5" s="123"/>
      <c r="D5" s="124"/>
      <c r="E5" s="123"/>
      <c r="F5" s="123"/>
      <c r="G5" s="123"/>
      <c r="H5" s="122"/>
    </row>
    <row r="6" spans="2:19" x14ac:dyDescent="0.25">
      <c r="B6" s="125"/>
      <c r="C6" s="123"/>
      <c r="D6" s="124"/>
      <c r="E6" s="123"/>
      <c r="F6" s="123"/>
      <c r="G6" s="123"/>
      <c r="H6" s="122"/>
    </row>
    <row r="7" spans="2:19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9" s="155" customFormat="1" x14ac:dyDescent="0.25">
      <c r="B8" s="27" t="s">
        <v>12</v>
      </c>
      <c r="C8" s="45"/>
      <c r="D8" s="76"/>
      <c r="E8" s="47"/>
      <c r="F8" s="48"/>
      <c r="G8" s="48"/>
      <c r="H8" s="23"/>
      <c r="I8" s="171"/>
      <c r="J8" s="172"/>
      <c r="K8" s="173"/>
      <c r="L8" s="151"/>
      <c r="O8" s="2"/>
      <c r="P8" s="2"/>
      <c r="Q8" s="2"/>
      <c r="R8" s="2"/>
      <c r="S8" s="2"/>
    </row>
    <row r="9" spans="2:19" s="155" customFormat="1" x14ac:dyDescent="0.25">
      <c r="B9" s="27" t="s">
        <v>13</v>
      </c>
      <c r="C9" s="27"/>
      <c r="D9" s="79"/>
      <c r="E9" s="44"/>
      <c r="F9" s="44"/>
      <c r="G9" s="44"/>
      <c r="H9" s="23"/>
      <c r="I9" s="171"/>
      <c r="J9" s="172"/>
      <c r="K9" s="1"/>
      <c r="L9" s="2"/>
      <c r="O9" s="2"/>
      <c r="P9" s="2"/>
      <c r="Q9" s="2"/>
      <c r="R9" s="2"/>
      <c r="S9" s="2"/>
    </row>
    <row r="10" spans="2:19" s="155" customFormat="1" x14ac:dyDescent="0.25">
      <c r="B10" s="27" t="s">
        <v>14</v>
      </c>
      <c r="C10" s="45"/>
      <c r="D10" s="77"/>
      <c r="E10" s="47"/>
      <c r="F10" s="47"/>
      <c r="G10" s="47"/>
      <c r="H10" s="23"/>
      <c r="I10" s="171"/>
      <c r="J10" s="172"/>
      <c r="K10" s="1"/>
      <c r="L10" s="2"/>
      <c r="O10" s="2"/>
      <c r="P10" s="2"/>
      <c r="Q10" s="2"/>
      <c r="R10" s="2"/>
      <c r="S10" s="2"/>
    </row>
    <row r="11" spans="2:19" s="155" customFormat="1" x14ac:dyDescent="0.25">
      <c r="B11" s="45" t="s">
        <v>299</v>
      </c>
      <c r="C11" s="45" t="s">
        <v>16</v>
      </c>
      <c r="D11" s="77">
        <v>1800</v>
      </c>
      <c r="E11" s="47">
        <v>19191.46</v>
      </c>
      <c r="F11" s="47">
        <v>3.37</v>
      </c>
      <c r="G11" s="47">
        <v>3.9501999999999997</v>
      </c>
      <c r="H11" s="23" t="s">
        <v>300</v>
      </c>
      <c r="I11" s="171"/>
      <c r="J11" s="172"/>
      <c r="K11" s="1"/>
      <c r="L11" s="2"/>
      <c r="O11" s="2"/>
      <c r="P11" s="2"/>
      <c r="Q11" s="2"/>
      <c r="R11" s="2"/>
      <c r="S11" s="2"/>
    </row>
    <row r="12" spans="2:19" s="155" customFormat="1" x14ac:dyDescent="0.25">
      <c r="B12" s="45" t="s">
        <v>301</v>
      </c>
      <c r="C12" s="45" t="s">
        <v>16</v>
      </c>
      <c r="D12" s="77">
        <v>1500</v>
      </c>
      <c r="E12" s="47">
        <v>16159.12</v>
      </c>
      <c r="F12" s="47">
        <v>2.84</v>
      </c>
      <c r="G12" s="47">
        <v>3.8289999999999997</v>
      </c>
      <c r="H12" s="23" t="s">
        <v>302</v>
      </c>
      <c r="I12" s="171"/>
      <c r="J12" s="172"/>
      <c r="K12" s="1"/>
      <c r="L12" s="2"/>
      <c r="O12" s="2"/>
      <c r="P12" s="2"/>
      <c r="Q12" s="2"/>
      <c r="R12" s="2"/>
      <c r="S12" s="2"/>
    </row>
    <row r="13" spans="2:19" s="155" customFormat="1" x14ac:dyDescent="0.25">
      <c r="B13" s="45" t="s">
        <v>303</v>
      </c>
      <c r="C13" s="45" t="s">
        <v>32</v>
      </c>
      <c r="D13" s="77">
        <v>419</v>
      </c>
      <c r="E13" s="47">
        <v>4518.38</v>
      </c>
      <c r="F13" s="47">
        <v>0.79</v>
      </c>
      <c r="G13" s="47">
        <v>3.82</v>
      </c>
      <c r="H13" s="23" t="s">
        <v>304</v>
      </c>
      <c r="I13" s="171"/>
      <c r="J13" s="172"/>
      <c r="K13" s="1"/>
      <c r="L13" s="2"/>
      <c r="O13" s="2"/>
      <c r="P13" s="2"/>
      <c r="Q13" s="2"/>
      <c r="R13" s="2"/>
      <c r="S13" s="2"/>
    </row>
    <row r="14" spans="2:19" s="155" customFormat="1" x14ac:dyDescent="0.25">
      <c r="B14" s="45" t="s">
        <v>305</v>
      </c>
      <c r="C14" s="45" t="s">
        <v>16</v>
      </c>
      <c r="D14" s="77">
        <v>400</v>
      </c>
      <c r="E14" s="47">
        <v>4279.74</v>
      </c>
      <c r="F14" s="47">
        <v>0.75</v>
      </c>
      <c r="G14" s="47">
        <v>3.8014000000000001</v>
      </c>
      <c r="H14" s="23" t="s">
        <v>306</v>
      </c>
      <c r="I14" s="171"/>
      <c r="J14" s="172"/>
      <c r="K14" s="1"/>
      <c r="L14" s="2"/>
      <c r="O14" s="2"/>
      <c r="P14" s="2"/>
      <c r="Q14" s="2"/>
      <c r="R14" s="2"/>
      <c r="S14" s="2"/>
    </row>
    <row r="15" spans="2:19" s="155" customFormat="1" x14ac:dyDescent="0.25">
      <c r="B15" s="27" t="s">
        <v>92</v>
      </c>
      <c r="C15" s="27"/>
      <c r="D15" s="79"/>
      <c r="E15" s="36">
        <f>SUM(E10:E14)</f>
        <v>44148.7</v>
      </c>
      <c r="F15" s="36">
        <f>SUM(F10:F14)</f>
        <v>7.75</v>
      </c>
      <c r="G15" s="44"/>
      <c r="H15" s="23"/>
      <c r="I15" s="171"/>
      <c r="J15" s="172"/>
      <c r="K15" s="1"/>
      <c r="L15" s="2"/>
      <c r="O15" s="2"/>
      <c r="P15" s="2"/>
      <c r="Q15" s="2"/>
      <c r="R15" s="2"/>
      <c r="S15" s="2"/>
    </row>
    <row r="16" spans="2:19" s="155" customFormat="1" x14ac:dyDescent="0.25">
      <c r="B16" s="27" t="s">
        <v>94</v>
      </c>
      <c r="C16" s="27"/>
      <c r="D16" s="79"/>
      <c r="E16" s="44"/>
      <c r="F16" s="44"/>
      <c r="G16" s="44"/>
      <c r="H16" s="23"/>
      <c r="I16" s="171"/>
      <c r="J16" s="172"/>
      <c r="K16" s="1"/>
      <c r="L16" s="2"/>
      <c r="O16" s="2"/>
      <c r="P16" s="2"/>
      <c r="Q16" s="2"/>
      <c r="R16" s="2"/>
      <c r="S16" s="2"/>
    </row>
    <row r="17" spans="2:19" s="155" customFormat="1" x14ac:dyDescent="0.25">
      <c r="B17" s="27" t="s">
        <v>95</v>
      </c>
      <c r="C17" s="27"/>
      <c r="D17" s="79"/>
      <c r="E17" s="44"/>
      <c r="F17" s="44"/>
      <c r="G17" s="44"/>
      <c r="H17" s="23"/>
      <c r="I17" s="171"/>
      <c r="J17" s="172"/>
      <c r="K17" s="1"/>
      <c r="L17" s="2"/>
      <c r="O17" s="2"/>
      <c r="P17" s="2"/>
      <c r="Q17" s="2"/>
      <c r="R17" s="2"/>
      <c r="S17" s="2"/>
    </row>
    <row r="18" spans="2:19" s="155" customFormat="1" x14ac:dyDescent="0.25">
      <c r="B18" s="45" t="s">
        <v>307</v>
      </c>
      <c r="C18" s="45" t="s">
        <v>103</v>
      </c>
      <c r="D18" s="77">
        <v>25000000</v>
      </c>
      <c r="E18" s="47">
        <v>25968.76</v>
      </c>
      <c r="F18" s="47">
        <v>4.5599999999999996</v>
      </c>
      <c r="G18" s="47">
        <v>3.7641</v>
      </c>
      <c r="H18" s="23" t="s">
        <v>308</v>
      </c>
      <c r="I18" s="171"/>
      <c r="J18" s="172"/>
      <c r="K18" s="1"/>
      <c r="L18" s="2"/>
      <c r="O18" s="2"/>
      <c r="P18" s="2"/>
      <c r="Q18" s="2"/>
      <c r="R18" s="2"/>
      <c r="S18" s="2"/>
    </row>
    <row r="19" spans="2:19" s="155" customFormat="1" x14ac:dyDescent="0.25">
      <c r="B19" s="45" t="s">
        <v>309</v>
      </c>
      <c r="C19" s="45" t="s">
        <v>103</v>
      </c>
      <c r="D19" s="77">
        <v>15000000</v>
      </c>
      <c r="E19" s="47">
        <v>15520.31</v>
      </c>
      <c r="F19" s="47">
        <v>2.72</v>
      </c>
      <c r="G19" s="47">
        <v>3.8191999999999995</v>
      </c>
      <c r="H19" s="23" t="s">
        <v>310</v>
      </c>
      <c r="I19" s="171"/>
      <c r="J19" s="172"/>
      <c r="K19" s="1"/>
      <c r="L19" s="2"/>
      <c r="O19" s="2"/>
      <c r="P19" s="2"/>
      <c r="Q19" s="2"/>
      <c r="R19" s="2"/>
      <c r="S19" s="2"/>
    </row>
    <row r="20" spans="2:19" s="155" customFormat="1" x14ac:dyDescent="0.25">
      <c r="B20" s="27" t="s">
        <v>92</v>
      </c>
      <c r="C20" s="27"/>
      <c r="D20" s="79"/>
      <c r="E20" s="36">
        <f>SUM(E18:E19)</f>
        <v>41489.07</v>
      </c>
      <c r="F20" s="36">
        <f>SUM(F18:F19)</f>
        <v>7.2799999999999994</v>
      </c>
      <c r="G20" s="44"/>
      <c r="H20" s="23"/>
      <c r="I20" s="171"/>
      <c r="J20" s="172"/>
      <c r="K20" s="1"/>
      <c r="L20" s="2"/>
      <c r="O20" s="2"/>
      <c r="P20" s="2"/>
      <c r="Q20" s="2"/>
      <c r="R20" s="2"/>
      <c r="S20" s="2"/>
    </row>
    <row r="21" spans="2:19" s="155" customFormat="1" x14ac:dyDescent="0.25">
      <c r="B21" s="27" t="s">
        <v>99</v>
      </c>
      <c r="C21" s="27"/>
      <c r="D21" s="79"/>
      <c r="E21" s="44"/>
      <c r="F21" s="44"/>
      <c r="G21" s="44"/>
      <c r="H21" s="23"/>
      <c r="I21" s="171"/>
      <c r="J21" s="172"/>
      <c r="K21" s="1"/>
      <c r="L21" s="2"/>
      <c r="O21" s="2"/>
      <c r="P21" s="2"/>
      <c r="Q21" s="2"/>
      <c r="R21" s="2"/>
      <c r="S21" s="2"/>
    </row>
    <row r="22" spans="2:19" s="155" customFormat="1" x14ac:dyDescent="0.25">
      <c r="B22" s="27" t="s">
        <v>311</v>
      </c>
      <c r="C22" s="27"/>
      <c r="D22" s="79"/>
      <c r="E22" s="44"/>
      <c r="F22" s="44"/>
      <c r="G22" s="44"/>
      <c r="H22" s="23"/>
      <c r="I22" s="171"/>
      <c r="J22" s="172"/>
      <c r="K22" s="1"/>
      <c r="L22" s="2"/>
      <c r="O22" s="2"/>
      <c r="P22" s="2"/>
      <c r="Q22" s="2"/>
      <c r="R22" s="2"/>
      <c r="S22" s="2"/>
    </row>
    <row r="23" spans="2:19" s="155" customFormat="1" x14ac:dyDescent="0.25">
      <c r="B23" s="45" t="s">
        <v>312</v>
      </c>
      <c r="C23" s="45" t="s">
        <v>313</v>
      </c>
      <c r="D23" s="77">
        <v>4500</v>
      </c>
      <c r="E23" s="47">
        <v>22462.2</v>
      </c>
      <c r="F23" s="47">
        <v>3.94</v>
      </c>
      <c r="G23" s="47">
        <v>3.8400999999999996</v>
      </c>
      <c r="H23" s="23" t="s">
        <v>314</v>
      </c>
      <c r="I23" s="171"/>
      <c r="J23" s="172"/>
      <c r="K23" s="1"/>
      <c r="L23" s="2"/>
      <c r="O23" s="2"/>
      <c r="P23" s="2"/>
      <c r="Q23" s="2"/>
      <c r="R23" s="2"/>
      <c r="S23" s="2"/>
    </row>
    <row r="24" spans="2:19" s="155" customFormat="1" x14ac:dyDescent="0.25">
      <c r="B24" s="45" t="s">
        <v>315</v>
      </c>
      <c r="C24" s="45" t="s">
        <v>316</v>
      </c>
      <c r="D24" s="77">
        <v>4500</v>
      </c>
      <c r="E24" s="47">
        <v>22410.18</v>
      </c>
      <c r="F24" s="47">
        <v>3.93</v>
      </c>
      <c r="G24" s="47">
        <v>3.8497999999999997</v>
      </c>
      <c r="H24" s="23" t="s">
        <v>317</v>
      </c>
      <c r="I24" s="171"/>
      <c r="J24" s="172"/>
      <c r="K24" s="1"/>
      <c r="L24" s="2"/>
      <c r="O24" s="2"/>
      <c r="P24" s="2"/>
      <c r="Q24" s="2"/>
      <c r="R24" s="2"/>
      <c r="S24" s="2"/>
    </row>
    <row r="25" spans="2:19" s="155" customFormat="1" x14ac:dyDescent="0.25">
      <c r="B25" s="45" t="s">
        <v>318</v>
      </c>
      <c r="C25" s="45" t="s">
        <v>313</v>
      </c>
      <c r="D25" s="77">
        <v>2500</v>
      </c>
      <c r="E25" s="47">
        <v>12421.39</v>
      </c>
      <c r="F25" s="47">
        <v>2.1800000000000002</v>
      </c>
      <c r="G25" s="47">
        <v>3.85</v>
      </c>
      <c r="H25" s="23" t="s">
        <v>319</v>
      </c>
      <c r="I25" s="171"/>
      <c r="J25" s="172"/>
      <c r="K25" s="1"/>
      <c r="L25" s="2"/>
      <c r="O25" s="2"/>
      <c r="P25" s="2"/>
      <c r="Q25" s="2"/>
      <c r="R25" s="2"/>
      <c r="S25" s="2"/>
    </row>
    <row r="26" spans="2:19" s="155" customFormat="1" x14ac:dyDescent="0.25">
      <c r="B26" s="45" t="s">
        <v>320</v>
      </c>
      <c r="C26" s="45" t="s">
        <v>321</v>
      </c>
      <c r="D26" s="77">
        <v>2000</v>
      </c>
      <c r="E26" s="47">
        <v>9975.3700000000008</v>
      </c>
      <c r="F26" s="47">
        <v>1.75</v>
      </c>
      <c r="G26" s="47">
        <v>3.7551000000000001</v>
      </c>
      <c r="H26" s="23" t="s">
        <v>322</v>
      </c>
      <c r="I26" s="171"/>
      <c r="J26" s="172"/>
      <c r="K26" s="1"/>
      <c r="L26" s="2"/>
      <c r="O26" s="2"/>
      <c r="P26" s="2"/>
      <c r="Q26" s="2"/>
      <c r="R26" s="2"/>
      <c r="S26" s="2"/>
    </row>
    <row r="27" spans="2:19" s="155" customFormat="1" x14ac:dyDescent="0.25">
      <c r="B27" s="45" t="s">
        <v>323</v>
      </c>
      <c r="C27" s="45" t="s">
        <v>313</v>
      </c>
      <c r="D27" s="77">
        <v>2000</v>
      </c>
      <c r="E27" s="47">
        <v>9968.17</v>
      </c>
      <c r="F27" s="47">
        <v>1.75</v>
      </c>
      <c r="G27" s="47">
        <v>3.7597</v>
      </c>
      <c r="H27" s="23" t="s">
        <v>324</v>
      </c>
      <c r="I27" s="171"/>
      <c r="J27" s="172"/>
      <c r="K27" s="1"/>
      <c r="L27" s="2"/>
      <c r="O27" s="2"/>
      <c r="P27" s="2"/>
      <c r="Q27" s="2"/>
      <c r="R27" s="2"/>
      <c r="S27" s="2"/>
    </row>
    <row r="28" spans="2:19" s="155" customFormat="1" x14ac:dyDescent="0.25">
      <c r="B28" s="45" t="s">
        <v>325</v>
      </c>
      <c r="C28" s="45" t="s">
        <v>313</v>
      </c>
      <c r="D28" s="77">
        <v>10000</v>
      </c>
      <c r="E28" s="47">
        <v>9949.6200000000008</v>
      </c>
      <c r="F28" s="47">
        <v>1.75</v>
      </c>
      <c r="G28" s="47">
        <v>3.8503999999999996</v>
      </c>
      <c r="H28" s="23" t="s">
        <v>326</v>
      </c>
      <c r="I28" s="171"/>
      <c r="J28" s="172"/>
      <c r="K28" s="1"/>
      <c r="L28" s="2"/>
      <c r="O28" s="2"/>
      <c r="P28" s="2"/>
      <c r="Q28" s="2"/>
      <c r="R28" s="2"/>
      <c r="S28" s="2"/>
    </row>
    <row r="29" spans="2:19" s="155" customFormat="1" x14ac:dyDescent="0.25">
      <c r="B29" s="45" t="s">
        <v>327</v>
      </c>
      <c r="C29" s="45" t="s">
        <v>321</v>
      </c>
      <c r="D29" s="77">
        <v>2000</v>
      </c>
      <c r="E29" s="47">
        <v>9939.75</v>
      </c>
      <c r="F29" s="47">
        <v>1.74</v>
      </c>
      <c r="G29" s="47">
        <v>3.8148999999999997</v>
      </c>
      <c r="H29" s="23" t="s">
        <v>328</v>
      </c>
      <c r="I29" s="171"/>
      <c r="J29" s="172"/>
      <c r="K29" s="1"/>
      <c r="L29" s="2"/>
      <c r="O29" s="2"/>
      <c r="P29" s="2"/>
      <c r="Q29" s="2"/>
      <c r="R29" s="2"/>
      <c r="S29" s="2"/>
    </row>
    <row r="30" spans="2:19" s="155" customFormat="1" x14ac:dyDescent="0.25">
      <c r="B30" s="45" t="s">
        <v>329</v>
      </c>
      <c r="C30" s="45" t="s">
        <v>313</v>
      </c>
      <c r="D30" s="77">
        <v>5000</v>
      </c>
      <c r="E30" s="47">
        <v>4985.8</v>
      </c>
      <c r="F30" s="47">
        <v>0.88</v>
      </c>
      <c r="G30" s="47">
        <v>3.8502000000000001</v>
      </c>
      <c r="H30" s="23" t="s">
        <v>330</v>
      </c>
      <c r="I30" s="171"/>
      <c r="J30" s="172"/>
      <c r="K30" s="1"/>
      <c r="L30" s="2"/>
      <c r="O30" s="2"/>
      <c r="P30" s="2"/>
      <c r="Q30" s="2"/>
      <c r="R30" s="2"/>
      <c r="S30" s="2"/>
    </row>
    <row r="31" spans="2:19" s="155" customFormat="1" x14ac:dyDescent="0.25">
      <c r="B31" s="45" t="s">
        <v>331</v>
      </c>
      <c r="C31" s="45" t="s">
        <v>321</v>
      </c>
      <c r="D31" s="77">
        <v>1000</v>
      </c>
      <c r="E31" s="47">
        <v>4999.0200000000004</v>
      </c>
      <c r="F31" s="47">
        <v>0.88</v>
      </c>
      <c r="G31" s="47">
        <v>3.5960000000000001</v>
      </c>
      <c r="H31" s="23" t="s">
        <v>332</v>
      </c>
      <c r="I31" s="171"/>
      <c r="J31" s="172"/>
      <c r="K31" s="1"/>
      <c r="L31" s="2"/>
      <c r="O31" s="2"/>
      <c r="P31" s="2"/>
      <c r="Q31" s="2"/>
      <c r="R31" s="2"/>
      <c r="S31" s="2"/>
    </row>
    <row r="32" spans="2:19" s="155" customFormat="1" x14ac:dyDescent="0.25">
      <c r="B32" s="45" t="s">
        <v>333</v>
      </c>
      <c r="C32" s="45" t="s">
        <v>313</v>
      </c>
      <c r="D32" s="77">
        <v>1000</v>
      </c>
      <c r="E32" s="47">
        <v>4965.3</v>
      </c>
      <c r="F32" s="47">
        <v>0.87</v>
      </c>
      <c r="G32" s="47">
        <v>3.9249000000000001</v>
      </c>
      <c r="H32" s="23" t="s">
        <v>334</v>
      </c>
      <c r="I32" s="171"/>
      <c r="J32" s="172"/>
      <c r="K32" s="1"/>
      <c r="L32" s="2"/>
      <c r="O32" s="2"/>
      <c r="P32" s="2"/>
      <c r="Q32" s="2"/>
      <c r="R32" s="2"/>
      <c r="S32" s="2"/>
    </row>
    <row r="33" spans="2:19" s="155" customFormat="1" x14ac:dyDescent="0.25">
      <c r="B33" s="45" t="s">
        <v>335</v>
      </c>
      <c r="C33" s="45" t="s">
        <v>316</v>
      </c>
      <c r="D33" s="77">
        <v>5000</v>
      </c>
      <c r="E33" s="47">
        <v>4975.3100000000004</v>
      </c>
      <c r="F33" s="47">
        <v>0.87</v>
      </c>
      <c r="G33" s="47">
        <v>3.855</v>
      </c>
      <c r="H33" s="23" t="s">
        <v>336</v>
      </c>
      <c r="I33" s="171"/>
      <c r="J33" s="172"/>
      <c r="K33" s="1"/>
      <c r="L33" s="2"/>
      <c r="O33" s="2"/>
      <c r="P33" s="2"/>
      <c r="Q33" s="2"/>
      <c r="R33" s="2"/>
      <c r="S33" s="2"/>
    </row>
    <row r="34" spans="2:19" s="155" customFormat="1" x14ac:dyDescent="0.25">
      <c r="B34" s="45" t="s">
        <v>337</v>
      </c>
      <c r="C34" s="45" t="s">
        <v>321</v>
      </c>
      <c r="D34" s="77">
        <v>500</v>
      </c>
      <c r="E34" s="47">
        <v>2493.33</v>
      </c>
      <c r="F34" s="47">
        <v>0.44</v>
      </c>
      <c r="G34" s="47">
        <v>3.7547999999999999</v>
      </c>
      <c r="H34" s="23" t="s">
        <v>338</v>
      </c>
      <c r="I34" s="171"/>
      <c r="J34" s="172"/>
      <c r="K34" s="1"/>
      <c r="L34" s="2"/>
      <c r="O34" s="2"/>
      <c r="P34" s="2"/>
      <c r="Q34" s="2"/>
      <c r="R34" s="2"/>
      <c r="S34" s="2"/>
    </row>
    <row r="35" spans="2:19" s="155" customFormat="1" x14ac:dyDescent="0.25">
      <c r="B35" s="27" t="s">
        <v>92</v>
      </c>
      <c r="C35" s="27"/>
      <c r="D35" s="79"/>
      <c r="E35" s="35">
        <f>SUM(E23:E34)</f>
        <v>119545.44</v>
      </c>
      <c r="F35" s="35">
        <f>SUM(F23:F34)</f>
        <v>20.98</v>
      </c>
      <c r="G35" s="44"/>
      <c r="H35" s="23"/>
      <c r="I35" s="171"/>
      <c r="J35" s="172"/>
      <c r="K35" s="1"/>
      <c r="L35" s="2"/>
      <c r="O35" s="2"/>
      <c r="P35" s="2"/>
      <c r="Q35" s="2"/>
      <c r="R35" s="2"/>
      <c r="S35" s="2"/>
    </row>
    <row r="36" spans="2:19" s="155" customFormat="1" x14ac:dyDescent="0.25">
      <c r="B36" s="27" t="s">
        <v>339</v>
      </c>
      <c r="C36" s="45"/>
      <c r="D36" s="77"/>
      <c r="E36" s="47"/>
      <c r="F36" s="47"/>
      <c r="G36" s="47"/>
      <c r="H36" s="41"/>
      <c r="I36" s="171"/>
      <c r="J36" s="172"/>
      <c r="K36" s="1"/>
      <c r="L36" s="2"/>
      <c r="O36" s="2"/>
      <c r="P36" s="2"/>
      <c r="Q36" s="2"/>
      <c r="R36" s="2"/>
      <c r="S36" s="2"/>
    </row>
    <row r="37" spans="2:19" s="155" customFormat="1" x14ac:dyDescent="0.25">
      <c r="B37" s="27" t="s">
        <v>14</v>
      </c>
      <c r="C37" s="45"/>
      <c r="D37" s="77"/>
      <c r="E37" s="47"/>
      <c r="F37" s="47"/>
      <c r="G37" s="47"/>
      <c r="H37" s="41"/>
      <c r="I37" s="171"/>
      <c r="J37" s="172"/>
      <c r="K37" s="1"/>
      <c r="L37" s="2"/>
      <c r="O37" s="2"/>
      <c r="P37" s="2"/>
      <c r="Q37" s="2"/>
      <c r="R37" s="2"/>
      <c r="S37" s="2"/>
    </row>
    <row r="38" spans="2:19" s="155" customFormat="1" x14ac:dyDescent="0.25">
      <c r="B38" s="45" t="s">
        <v>340</v>
      </c>
      <c r="C38" s="45" t="s">
        <v>341</v>
      </c>
      <c r="D38" s="77">
        <v>4000</v>
      </c>
      <c r="E38" s="47">
        <v>19992.02</v>
      </c>
      <c r="F38" s="47">
        <v>3.51</v>
      </c>
      <c r="G38" s="47">
        <v>3.6469</v>
      </c>
      <c r="H38" s="41" t="s">
        <v>342</v>
      </c>
      <c r="I38" s="171"/>
      <c r="J38" s="172"/>
      <c r="K38" s="1"/>
      <c r="L38" s="2"/>
      <c r="O38" s="2"/>
      <c r="P38" s="2"/>
      <c r="Q38" s="2"/>
      <c r="R38" s="2"/>
      <c r="S38" s="2"/>
    </row>
    <row r="39" spans="2:19" s="155" customFormat="1" x14ac:dyDescent="0.25">
      <c r="B39" s="45" t="s">
        <v>343</v>
      </c>
      <c r="C39" s="45" t="s">
        <v>313</v>
      </c>
      <c r="D39" s="77">
        <v>3000</v>
      </c>
      <c r="E39" s="47">
        <v>14954.87</v>
      </c>
      <c r="F39" s="47">
        <v>2.63</v>
      </c>
      <c r="G39" s="47">
        <v>4.08</v>
      </c>
      <c r="H39" s="41" t="s">
        <v>344</v>
      </c>
      <c r="I39" s="171"/>
      <c r="J39" s="172"/>
      <c r="K39" s="1"/>
      <c r="L39" s="2"/>
      <c r="O39" s="2"/>
      <c r="P39" s="2"/>
      <c r="Q39" s="2"/>
      <c r="R39" s="2"/>
      <c r="S39" s="2"/>
    </row>
    <row r="40" spans="2:19" s="155" customFormat="1" x14ac:dyDescent="0.25">
      <c r="B40" s="45" t="s">
        <v>345</v>
      </c>
      <c r="C40" s="45" t="s">
        <v>313</v>
      </c>
      <c r="D40" s="77">
        <v>3000</v>
      </c>
      <c r="E40" s="47">
        <v>14935.41</v>
      </c>
      <c r="F40" s="47">
        <v>2.62</v>
      </c>
      <c r="G40" s="47">
        <v>3.85</v>
      </c>
      <c r="H40" s="41" t="s">
        <v>346</v>
      </c>
      <c r="I40" s="171"/>
      <c r="J40" s="172"/>
      <c r="K40" s="1"/>
      <c r="L40" s="2"/>
      <c r="O40" s="2"/>
      <c r="P40" s="2"/>
      <c r="Q40" s="2"/>
      <c r="R40" s="2"/>
      <c r="S40" s="2"/>
    </row>
    <row r="41" spans="2:19" s="155" customFormat="1" x14ac:dyDescent="0.25">
      <c r="B41" s="45" t="s">
        <v>347</v>
      </c>
      <c r="C41" s="45" t="s">
        <v>313</v>
      </c>
      <c r="D41" s="77">
        <v>2500</v>
      </c>
      <c r="E41" s="47">
        <v>12417.63</v>
      </c>
      <c r="F41" s="47">
        <v>2.1800000000000002</v>
      </c>
      <c r="G41" s="47">
        <v>4.1749999999999998</v>
      </c>
      <c r="H41" s="41" t="s">
        <v>348</v>
      </c>
      <c r="I41" s="171"/>
      <c r="J41" s="172"/>
      <c r="K41" s="1"/>
      <c r="L41" s="2"/>
      <c r="O41" s="2"/>
      <c r="P41" s="2"/>
      <c r="Q41" s="2"/>
      <c r="R41" s="2"/>
      <c r="S41" s="2"/>
    </row>
    <row r="42" spans="2:19" s="155" customFormat="1" x14ac:dyDescent="0.25">
      <c r="B42" s="45" t="s">
        <v>349</v>
      </c>
      <c r="C42" s="45" t="s">
        <v>341</v>
      </c>
      <c r="D42" s="77">
        <v>2500</v>
      </c>
      <c r="E42" s="47">
        <v>12442.41</v>
      </c>
      <c r="F42" s="47">
        <v>2.1800000000000002</v>
      </c>
      <c r="G42" s="47">
        <v>3.8398000000000003</v>
      </c>
      <c r="H42" s="41" t="s">
        <v>350</v>
      </c>
      <c r="I42" s="171"/>
      <c r="J42" s="172"/>
      <c r="K42" s="1"/>
      <c r="L42" s="2"/>
      <c r="O42" s="2"/>
      <c r="P42" s="2"/>
      <c r="Q42" s="2"/>
      <c r="R42" s="2"/>
      <c r="S42" s="2"/>
    </row>
    <row r="43" spans="2:19" s="155" customFormat="1" x14ac:dyDescent="0.25">
      <c r="B43" s="45" t="s">
        <v>351</v>
      </c>
      <c r="C43" s="45" t="s">
        <v>341</v>
      </c>
      <c r="D43" s="77">
        <v>2000</v>
      </c>
      <c r="E43" s="47">
        <v>9998</v>
      </c>
      <c r="F43" s="47">
        <v>1.76</v>
      </c>
      <c r="G43" s="47">
        <v>3.6598999999999999</v>
      </c>
      <c r="H43" s="41" t="s">
        <v>352</v>
      </c>
      <c r="I43" s="171"/>
      <c r="J43" s="172"/>
      <c r="K43" s="1"/>
      <c r="L43" s="2"/>
      <c r="O43" s="2"/>
      <c r="P43" s="2"/>
      <c r="Q43" s="2"/>
      <c r="R43" s="2"/>
      <c r="S43" s="2"/>
    </row>
    <row r="44" spans="2:19" s="155" customFormat="1" x14ac:dyDescent="0.25">
      <c r="B44" s="45" t="s">
        <v>353</v>
      </c>
      <c r="C44" s="45" t="s">
        <v>313</v>
      </c>
      <c r="D44" s="77">
        <v>2000</v>
      </c>
      <c r="E44" s="47">
        <v>9997.92</v>
      </c>
      <c r="F44" s="47">
        <v>1.76</v>
      </c>
      <c r="G44" s="47">
        <v>3.7968000000000002</v>
      </c>
      <c r="H44" s="41" t="s">
        <v>354</v>
      </c>
      <c r="I44" s="171"/>
      <c r="J44" s="172"/>
      <c r="K44" s="1"/>
      <c r="L44" s="2"/>
      <c r="O44" s="2"/>
      <c r="P44" s="2"/>
      <c r="Q44" s="2"/>
      <c r="R44" s="2"/>
      <c r="S44" s="2"/>
    </row>
    <row r="45" spans="2:19" s="155" customFormat="1" x14ac:dyDescent="0.25">
      <c r="B45" s="45" t="s">
        <v>355</v>
      </c>
      <c r="C45" s="45" t="s">
        <v>313</v>
      </c>
      <c r="D45" s="77">
        <v>2000</v>
      </c>
      <c r="E45" s="47">
        <v>9986.48</v>
      </c>
      <c r="F45" s="47">
        <v>1.75</v>
      </c>
      <c r="G45" s="47">
        <v>3.8010999999999995</v>
      </c>
      <c r="H45" s="41" t="s">
        <v>356</v>
      </c>
      <c r="I45" s="171"/>
      <c r="J45" s="172"/>
      <c r="K45" s="1"/>
      <c r="L45" s="2"/>
      <c r="O45" s="2"/>
      <c r="P45" s="2"/>
      <c r="Q45" s="2"/>
      <c r="R45" s="2"/>
      <c r="S45" s="2"/>
    </row>
    <row r="46" spans="2:19" s="155" customFormat="1" x14ac:dyDescent="0.25">
      <c r="B46" s="45" t="s">
        <v>357</v>
      </c>
      <c r="C46" s="45" t="s">
        <v>313</v>
      </c>
      <c r="D46" s="77">
        <v>2000</v>
      </c>
      <c r="E46" s="47">
        <v>9952.15</v>
      </c>
      <c r="F46" s="47">
        <v>1.75</v>
      </c>
      <c r="G46" s="47">
        <v>3.8997999999999999</v>
      </c>
      <c r="H46" s="41" t="s">
        <v>358</v>
      </c>
      <c r="I46" s="171"/>
      <c r="J46" s="172"/>
      <c r="K46" s="1"/>
      <c r="L46" s="2"/>
      <c r="O46" s="2"/>
      <c r="P46" s="2"/>
      <c r="Q46" s="2"/>
      <c r="R46" s="2"/>
      <c r="S46" s="2"/>
    </row>
    <row r="47" spans="2:19" s="155" customFormat="1" x14ac:dyDescent="0.25">
      <c r="B47" s="45" t="s">
        <v>359</v>
      </c>
      <c r="C47" s="45" t="s">
        <v>313</v>
      </c>
      <c r="D47" s="77">
        <v>2000</v>
      </c>
      <c r="E47" s="47">
        <v>9990.7099999999991</v>
      </c>
      <c r="F47" s="47">
        <v>1.75</v>
      </c>
      <c r="G47" s="47">
        <v>3.7711000000000001</v>
      </c>
      <c r="H47" s="41" t="s">
        <v>360</v>
      </c>
      <c r="I47" s="171"/>
      <c r="J47" s="172"/>
      <c r="K47" s="1"/>
      <c r="L47" s="2"/>
      <c r="O47" s="2"/>
      <c r="P47" s="2"/>
      <c r="Q47" s="2"/>
      <c r="R47" s="2"/>
      <c r="S47" s="2"/>
    </row>
    <row r="48" spans="2:19" s="155" customFormat="1" x14ac:dyDescent="0.25">
      <c r="B48" s="45" t="s">
        <v>361</v>
      </c>
      <c r="C48" s="45" t="s">
        <v>313</v>
      </c>
      <c r="D48" s="77">
        <v>2000</v>
      </c>
      <c r="E48" s="47">
        <v>9979.35</v>
      </c>
      <c r="F48" s="47">
        <v>1.75</v>
      </c>
      <c r="G48" s="47">
        <v>3.9751999999999996</v>
      </c>
      <c r="H48" s="41" t="s">
        <v>362</v>
      </c>
      <c r="I48" s="171"/>
      <c r="J48" s="172"/>
      <c r="K48" s="1"/>
      <c r="L48" s="2"/>
      <c r="O48" s="2"/>
      <c r="P48" s="2"/>
      <c r="Q48" s="2"/>
      <c r="R48" s="2"/>
      <c r="S48" s="2"/>
    </row>
    <row r="49" spans="2:19" s="155" customFormat="1" x14ac:dyDescent="0.25">
      <c r="B49" s="45" t="s">
        <v>363</v>
      </c>
      <c r="C49" s="45" t="s">
        <v>313</v>
      </c>
      <c r="D49" s="77">
        <v>2000</v>
      </c>
      <c r="E49" s="47">
        <v>9986.83</v>
      </c>
      <c r="F49" s="47">
        <v>1.75</v>
      </c>
      <c r="G49" s="47">
        <v>4.0111999999999997</v>
      </c>
      <c r="H49" s="41" t="s">
        <v>364</v>
      </c>
      <c r="I49" s="171"/>
      <c r="J49" s="172"/>
      <c r="K49" s="1"/>
      <c r="L49" s="2"/>
      <c r="O49" s="2"/>
      <c r="P49" s="2"/>
      <c r="Q49" s="2"/>
      <c r="R49" s="2"/>
      <c r="S49" s="2"/>
    </row>
    <row r="50" spans="2:19" s="155" customFormat="1" x14ac:dyDescent="0.25">
      <c r="B50" s="45" t="s">
        <v>365</v>
      </c>
      <c r="C50" s="45" t="s">
        <v>341</v>
      </c>
      <c r="D50" s="77">
        <v>2000</v>
      </c>
      <c r="E50" s="47">
        <v>9982.7099999999991</v>
      </c>
      <c r="F50" s="47">
        <v>1.75</v>
      </c>
      <c r="G50" s="47">
        <v>3.9510999999999998</v>
      </c>
      <c r="H50" s="41" t="s">
        <v>366</v>
      </c>
      <c r="I50" s="171"/>
      <c r="J50" s="172"/>
      <c r="K50" s="1"/>
      <c r="L50" s="2"/>
      <c r="O50" s="2"/>
      <c r="P50" s="2"/>
      <c r="Q50" s="2"/>
      <c r="R50" s="2"/>
      <c r="S50" s="2"/>
    </row>
    <row r="51" spans="2:19" s="155" customFormat="1" x14ac:dyDescent="0.25">
      <c r="B51" s="45" t="s">
        <v>367</v>
      </c>
      <c r="C51" s="45" t="s">
        <v>341</v>
      </c>
      <c r="D51" s="77">
        <v>2000</v>
      </c>
      <c r="E51" s="47">
        <v>9916.2099999999991</v>
      </c>
      <c r="F51" s="47">
        <v>1.74</v>
      </c>
      <c r="G51" s="47">
        <v>4.2248999999999999</v>
      </c>
      <c r="H51" s="41" t="s">
        <v>368</v>
      </c>
      <c r="I51" s="171"/>
      <c r="J51" s="172"/>
      <c r="K51" s="1"/>
      <c r="L51" s="2"/>
      <c r="O51" s="2"/>
      <c r="P51" s="2"/>
      <c r="Q51" s="2"/>
      <c r="R51" s="2"/>
      <c r="S51" s="2"/>
    </row>
    <row r="52" spans="2:19" s="155" customFormat="1" x14ac:dyDescent="0.25">
      <c r="B52" s="45" t="s">
        <v>369</v>
      </c>
      <c r="C52" s="45" t="s">
        <v>313</v>
      </c>
      <c r="D52" s="77">
        <v>2000</v>
      </c>
      <c r="E52" s="47">
        <v>9938.23</v>
      </c>
      <c r="F52" s="47">
        <v>1.74</v>
      </c>
      <c r="G52" s="47">
        <v>4.1250999999999998</v>
      </c>
      <c r="H52" s="41" t="s">
        <v>370</v>
      </c>
      <c r="I52" s="171"/>
      <c r="J52" s="172"/>
      <c r="K52" s="1"/>
      <c r="L52" s="2"/>
      <c r="O52" s="2"/>
      <c r="P52" s="2"/>
      <c r="Q52" s="2"/>
      <c r="R52" s="2"/>
      <c r="S52" s="2"/>
    </row>
    <row r="53" spans="2:19" s="155" customFormat="1" x14ac:dyDescent="0.25">
      <c r="B53" s="45" t="s">
        <v>371</v>
      </c>
      <c r="C53" s="45" t="s">
        <v>313</v>
      </c>
      <c r="D53" s="77">
        <v>2000</v>
      </c>
      <c r="E53" s="47">
        <v>9932.93</v>
      </c>
      <c r="F53" s="47">
        <v>1.74</v>
      </c>
      <c r="G53" s="47">
        <v>3.9751000000000003</v>
      </c>
      <c r="H53" s="41" t="s">
        <v>372</v>
      </c>
      <c r="I53" s="171"/>
      <c r="J53" s="172"/>
      <c r="K53" s="1"/>
      <c r="L53" s="2"/>
      <c r="O53" s="2"/>
      <c r="P53" s="2"/>
      <c r="Q53" s="2"/>
      <c r="R53" s="2"/>
      <c r="S53" s="2"/>
    </row>
    <row r="54" spans="2:19" s="155" customFormat="1" x14ac:dyDescent="0.25">
      <c r="B54" s="45" t="s">
        <v>373</v>
      </c>
      <c r="C54" s="45" t="s">
        <v>313</v>
      </c>
      <c r="D54" s="77">
        <v>1700</v>
      </c>
      <c r="E54" s="47">
        <v>8470.89</v>
      </c>
      <c r="F54" s="47">
        <v>1.49</v>
      </c>
      <c r="G54" s="47">
        <v>3.9201000000000001</v>
      </c>
      <c r="H54" s="41" t="s">
        <v>374</v>
      </c>
      <c r="I54" s="171"/>
      <c r="J54" s="172"/>
      <c r="K54" s="1"/>
      <c r="L54" s="2"/>
      <c r="O54" s="2"/>
      <c r="P54" s="2"/>
      <c r="Q54" s="2"/>
      <c r="R54" s="2"/>
      <c r="S54" s="2"/>
    </row>
    <row r="55" spans="2:19" s="155" customFormat="1" x14ac:dyDescent="0.25">
      <c r="B55" s="45" t="s">
        <v>375</v>
      </c>
      <c r="C55" s="45" t="s">
        <v>313</v>
      </c>
      <c r="D55" s="77">
        <v>1500</v>
      </c>
      <c r="E55" s="47">
        <v>7467.35</v>
      </c>
      <c r="F55" s="47">
        <v>1.31</v>
      </c>
      <c r="G55" s="47">
        <v>3.9898999999999996</v>
      </c>
      <c r="H55" s="41" t="s">
        <v>376</v>
      </c>
      <c r="I55" s="171"/>
      <c r="J55" s="172"/>
      <c r="K55" s="1"/>
      <c r="L55" s="2"/>
      <c r="O55" s="2"/>
      <c r="P55" s="2"/>
      <c r="Q55" s="2"/>
      <c r="R55" s="2"/>
      <c r="S55" s="2"/>
    </row>
    <row r="56" spans="2:19" s="155" customFormat="1" x14ac:dyDescent="0.25">
      <c r="B56" s="45" t="s">
        <v>377</v>
      </c>
      <c r="C56" s="45" t="s">
        <v>313</v>
      </c>
      <c r="D56" s="77">
        <v>1500</v>
      </c>
      <c r="E56" s="47">
        <v>7474.91</v>
      </c>
      <c r="F56" s="47">
        <v>1.31</v>
      </c>
      <c r="G56" s="47">
        <v>4.0852000000000004</v>
      </c>
      <c r="H56" s="41" t="s">
        <v>378</v>
      </c>
      <c r="I56" s="171"/>
      <c r="J56" s="172"/>
      <c r="K56" s="1"/>
      <c r="L56" s="2"/>
      <c r="O56" s="2"/>
      <c r="P56" s="2"/>
      <c r="Q56" s="2"/>
      <c r="R56" s="2"/>
      <c r="S56" s="2"/>
    </row>
    <row r="57" spans="2:19" s="155" customFormat="1" x14ac:dyDescent="0.25">
      <c r="B57" s="45" t="s">
        <v>379</v>
      </c>
      <c r="C57" s="45" t="s">
        <v>341</v>
      </c>
      <c r="D57" s="77">
        <v>1500</v>
      </c>
      <c r="E57" s="47">
        <v>7469.07</v>
      </c>
      <c r="F57" s="47">
        <v>1.31</v>
      </c>
      <c r="G57" s="47">
        <v>4.0850999999999997</v>
      </c>
      <c r="H57" s="41" t="s">
        <v>380</v>
      </c>
      <c r="I57" s="171"/>
      <c r="J57" s="172"/>
      <c r="K57" s="1"/>
      <c r="L57" s="2"/>
      <c r="O57" s="2"/>
      <c r="P57" s="2"/>
      <c r="Q57" s="2"/>
      <c r="R57" s="2"/>
      <c r="S57" s="2"/>
    </row>
    <row r="58" spans="2:19" s="155" customFormat="1" x14ac:dyDescent="0.25">
      <c r="B58" s="45" t="s">
        <v>381</v>
      </c>
      <c r="C58" s="45" t="s">
        <v>313</v>
      </c>
      <c r="D58" s="77">
        <v>1000</v>
      </c>
      <c r="E58" s="47">
        <v>4976.49</v>
      </c>
      <c r="F58" s="47">
        <v>0.87</v>
      </c>
      <c r="G58" s="47">
        <v>3.9197999999999995</v>
      </c>
      <c r="H58" s="41" t="s">
        <v>382</v>
      </c>
      <c r="I58" s="171"/>
      <c r="J58" s="172"/>
      <c r="K58" s="1"/>
      <c r="L58" s="2"/>
      <c r="O58" s="2"/>
      <c r="P58" s="2"/>
      <c r="Q58" s="2"/>
      <c r="R58" s="2"/>
      <c r="S58" s="2"/>
    </row>
    <row r="59" spans="2:19" s="155" customFormat="1" x14ac:dyDescent="0.25">
      <c r="B59" s="45" t="s">
        <v>383</v>
      </c>
      <c r="C59" s="45" t="s">
        <v>313</v>
      </c>
      <c r="D59" s="77">
        <v>1000</v>
      </c>
      <c r="E59" s="47">
        <v>4978.83</v>
      </c>
      <c r="F59" s="47">
        <v>0.87</v>
      </c>
      <c r="G59" s="47">
        <v>4.0846</v>
      </c>
      <c r="H59" s="41" t="s">
        <v>384</v>
      </c>
      <c r="I59" s="171"/>
      <c r="J59" s="172"/>
      <c r="K59" s="1"/>
      <c r="L59" s="2"/>
      <c r="O59" s="2"/>
      <c r="P59" s="2"/>
      <c r="Q59" s="2"/>
      <c r="R59" s="2"/>
      <c r="S59" s="2"/>
    </row>
    <row r="60" spans="2:19" s="155" customFormat="1" x14ac:dyDescent="0.25">
      <c r="B60" s="45" t="s">
        <v>385</v>
      </c>
      <c r="C60" s="45" t="s">
        <v>313</v>
      </c>
      <c r="D60" s="77">
        <v>1000</v>
      </c>
      <c r="E60" s="47">
        <v>4974.03</v>
      </c>
      <c r="F60" s="47">
        <v>0.87</v>
      </c>
      <c r="G60" s="47">
        <v>4.2348999999999997</v>
      </c>
      <c r="H60" s="41" t="s">
        <v>386</v>
      </c>
      <c r="I60" s="171"/>
      <c r="J60" s="172"/>
      <c r="K60" s="1"/>
      <c r="L60" s="2"/>
      <c r="O60" s="2"/>
      <c r="P60" s="2"/>
      <c r="Q60" s="2"/>
      <c r="R60" s="2"/>
      <c r="S60" s="2"/>
    </row>
    <row r="61" spans="2:19" s="155" customFormat="1" x14ac:dyDescent="0.25">
      <c r="B61" s="27" t="s">
        <v>92</v>
      </c>
      <c r="C61" s="27"/>
      <c r="D61" s="79"/>
      <c r="E61" s="35">
        <f>SUM(E38:E60)</f>
        <v>230215.42999999993</v>
      </c>
      <c r="F61" s="35">
        <f>SUM(F38:F60)</f>
        <v>40.39</v>
      </c>
      <c r="G61" s="44"/>
      <c r="H61" s="23"/>
      <c r="I61" s="171"/>
      <c r="J61" s="172"/>
      <c r="K61" s="1"/>
      <c r="L61" s="2"/>
      <c r="N61" s="2"/>
      <c r="O61" s="2"/>
      <c r="P61" s="2"/>
      <c r="Q61" s="2"/>
      <c r="R61" s="2"/>
      <c r="S61" s="2"/>
    </row>
    <row r="62" spans="2:19" s="155" customFormat="1" x14ac:dyDescent="0.25">
      <c r="B62" s="4" t="s">
        <v>98</v>
      </c>
      <c r="C62" s="4"/>
      <c r="D62" s="120"/>
      <c r="E62" s="44"/>
      <c r="F62" s="44"/>
      <c r="G62" s="52"/>
      <c r="H62" s="41"/>
      <c r="I62" s="33"/>
      <c r="J62" s="172"/>
      <c r="K62" s="1"/>
    </row>
    <row r="63" spans="2:19" s="155" customFormat="1" x14ac:dyDescent="0.25">
      <c r="B63" s="28" t="s">
        <v>387</v>
      </c>
      <c r="C63" s="28" t="s">
        <v>103</v>
      </c>
      <c r="D63" s="39">
        <v>20000000</v>
      </c>
      <c r="E63" s="47">
        <v>19949.419999999998</v>
      </c>
      <c r="F63" s="47">
        <v>3.5</v>
      </c>
      <c r="G63" s="55">
        <v>3.56</v>
      </c>
      <c r="H63" s="41" t="s">
        <v>388</v>
      </c>
      <c r="I63" s="33"/>
      <c r="J63" s="172"/>
      <c r="K63" s="1"/>
    </row>
    <row r="64" spans="2:19" s="155" customFormat="1" x14ac:dyDescent="0.25">
      <c r="B64" s="28" t="s">
        <v>389</v>
      </c>
      <c r="C64" s="28" t="s">
        <v>103</v>
      </c>
      <c r="D64" s="39">
        <v>20000000</v>
      </c>
      <c r="E64" s="47">
        <v>19888.34</v>
      </c>
      <c r="F64" s="47">
        <v>3.49</v>
      </c>
      <c r="G64" s="55">
        <v>3.7948999999999997</v>
      </c>
      <c r="H64" s="41" t="s">
        <v>390</v>
      </c>
      <c r="I64" s="33"/>
      <c r="J64" s="172"/>
      <c r="K64" s="1"/>
    </row>
    <row r="65" spans="1:256" s="155" customFormat="1" x14ac:dyDescent="0.25">
      <c r="B65" s="28" t="s">
        <v>391</v>
      </c>
      <c r="C65" s="28" t="s">
        <v>103</v>
      </c>
      <c r="D65" s="39">
        <v>15000000</v>
      </c>
      <c r="E65" s="47">
        <v>14992.82</v>
      </c>
      <c r="F65" s="47">
        <v>2.63</v>
      </c>
      <c r="G65" s="55">
        <v>3.4984000000000002</v>
      </c>
      <c r="H65" s="41" t="s">
        <v>392</v>
      </c>
      <c r="I65" s="33"/>
      <c r="J65" s="172"/>
      <c r="K65" s="1"/>
    </row>
    <row r="66" spans="1:256" s="155" customFormat="1" x14ac:dyDescent="0.25">
      <c r="B66" s="28" t="s">
        <v>393</v>
      </c>
      <c r="C66" s="28" t="s">
        <v>103</v>
      </c>
      <c r="D66" s="39">
        <v>15000000</v>
      </c>
      <c r="E66" s="47">
        <v>14972.1</v>
      </c>
      <c r="F66" s="47">
        <v>2.63</v>
      </c>
      <c r="G66" s="55">
        <v>3.5797999999999996</v>
      </c>
      <c r="H66" s="41" t="s">
        <v>394</v>
      </c>
      <c r="I66" s="33"/>
      <c r="J66" s="172"/>
      <c r="K66" s="1"/>
    </row>
    <row r="67" spans="1:256" s="155" customFormat="1" x14ac:dyDescent="0.25">
      <c r="B67" s="28" t="s">
        <v>395</v>
      </c>
      <c r="C67" s="28" t="s">
        <v>103</v>
      </c>
      <c r="D67" s="174">
        <v>10000000</v>
      </c>
      <c r="E67" s="47">
        <v>9944.17</v>
      </c>
      <c r="F67" s="47">
        <v>1.75</v>
      </c>
      <c r="G67" s="55">
        <v>3.7948999999999997</v>
      </c>
      <c r="H67" s="41" t="s">
        <v>396</v>
      </c>
      <c r="I67" s="33"/>
      <c r="J67" s="172"/>
      <c r="K67" s="1"/>
    </row>
    <row r="68" spans="1:256" s="155" customFormat="1" x14ac:dyDescent="0.25">
      <c r="B68" s="28" t="s">
        <v>397</v>
      </c>
      <c r="C68" s="28" t="s">
        <v>103</v>
      </c>
      <c r="D68" s="174">
        <v>10000000</v>
      </c>
      <c r="E68" s="47">
        <v>9951.31</v>
      </c>
      <c r="F68" s="47">
        <v>1.75</v>
      </c>
      <c r="G68" s="55">
        <v>3.7996999999999996</v>
      </c>
      <c r="H68" s="41" t="s">
        <v>398</v>
      </c>
      <c r="I68" s="33"/>
      <c r="J68" s="172"/>
      <c r="K68" s="1"/>
    </row>
    <row r="69" spans="1:256" s="155" customFormat="1" x14ac:dyDescent="0.25">
      <c r="B69" s="28" t="s">
        <v>399</v>
      </c>
      <c r="C69" s="28" t="s">
        <v>103</v>
      </c>
      <c r="D69" s="174">
        <v>10000000</v>
      </c>
      <c r="E69" s="47">
        <v>9960.16</v>
      </c>
      <c r="F69" s="47">
        <v>1.75</v>
      </c>
      <c r="G69" s="55">
        <v>3.6498999999999997</v>
      </c>
      <c r="H69" s="41" t="s">
        <v>400</v>
      </c>
      <c r="I69" s="33"/>
      <c r="J69" s="172"/>
      <c r="K69" s="1"/>
    </row>
    <row r="70" spans="1:256" s="155" customFormat="1" x14ac:dyDescent="0.25">
      <c r="B70" s="28" t="s">
        <v>401</v>
      </c>
      <c r="C70" s="28" t="s">
        <v>103</v>
      </c>
      <c r="D70" s="174">
        <v>500000</v>
      </c>
      <c r="E70" s="47">
        <v>499.43</v>
      </c>
      <c r="F70" s="47">
        <v>0.09</v>
      </c>
      <c r="G70" s="55">
        <v>3.4927999999999999</v>
      </c>
      <c r="H70" s="41" t="s">
        <v>402</v>
      </c>
      <c r="I70" s="33"/>
      <c r="J70" s="172"/>
      <c r="K70" s="1"/>
    </row>
    <row r="71" spans="1:256" s="155" customFormat="1" x14ac:dyDescent="0.25">
      <c r="B71" s="4" t="s">
        <v>92</v>
      </c>
      <c r="C71" s="4"/>
      <c r="D71" s="120"/>
      <c r="E71" s="35">
        <f>SUM(E63:E70)</f>
        <v>100157.74999999999</v>
      </c>
      <c r="F71" s="35">
        <f>SUM(F63:F70)</f>
        <v>17.59</v>
      </c>
      <c r="G71" s="52"/>
      <c r="H71" s="41"/>
      <c r="I71" s="33"/>
      <c r="J71" s="172"/>
      <c r="K71" s="1"/>
    </row>
    <row r="72" spans="1:256" s="155" customFormat="1" x14ac:dyDescent="0.25">
      <c r="B72" s="27" t="s">
        <v>112</v>
      </c>
      <c r="C72" s="45"/>
      <c r="D72" s="76"/>
      <c r="E72" s="47">
        <v>33965.39</v>
      </c>
      <c r="F72" s="45">
        <v>5.96</v>
      </c>
      <c r="G72" s="175"/>
      <c r="H72" s="23"/>
      <c r="I72" s="33"/>
      <c r="J72" s="172"/>
      <c r="K72" s="63"/>
    </row>
    <row r="73" spans="1:256" s="155" customFormat="1" x14ac:dyDescent="0.25">
      <c r="B73" s="27" t="s">
        <v>113</v>
      </c>
      <c r="C73" s="45"/>
      <c r="D73" s="76"/>
      <c r="E73" s="47">
        <v>92.97</v>
      </c>
      <c r="F73" s="45">
        <v>0.05</v>
      </c>
      <c r="G73" s="176"/>
      <c r="H73" s="23"/>
      <c r="I73" s="33"/>
      <c r="J73" s="172"/>
      <c r="K73" s="63"/>
    </row>
    <row r="74" spans="1:256" s="155" customFormat="1" x14ac:dyDescent="0.25">
      <c r="B74" s="66" t="s">
        <v>114</v>
      </c>
      <c r="C74" s="66"/>
      <c r="D74" s="82"/>
      <c r="E74" s="35">
        <f>+E73+E72+E71+E61+E15+E35+E20</f>
        <v>569614.74999999988</v>
      </c>
      <c r="F74" s="35">
        <f>+F73+F72+F71+F61+F15+F35+F20</f>
        <v>100.00000000000001</v>
      </c>
      <c r="G74" s="177"/>
      <c r="H74" s="83"/>
      <c r="I74" s="33"/>
      <c r="J74" s="172"/>
      <c r="K74" s="63"/>
    </row>
    <row r="75" spans="1:256" s="155" customFormat="1" x14ac:dyDescent="0.25">
      <c r="B75" s="134" t="s">
        <v>115</v>
      </c>
      <c r="C75" s="135"/>
      <c r="D75" s="136"/>
      <c r="E75" s="137"/>
      <c r="F75" s="137"/>
      <c r="G75" s="137"/>
      <c r="H75" s="169"/>
      <c r="I75" s="1"/>
      <c r="J75" s="1"/>
      <c r="K75" s="1"/>
    </row>
    <row r="76" spans="1:256" s="155" customFormat="1" ht="14.25" customHeight="1" x14ac:dyDescent="0.25">
      <c r="B76" s="390" t="s">
        <v>116</v>
      </c>
      <c r="C76" s="391"/>
      <c r="D76" s="391"/>
      <c r="E76" s="391"/>
      <c r="F76" s="391"/>
      <c r="G76" s="391"/>
      <c r="H76" s="392"/>
      <c r="I76" s="1"/>
      <c r="J76" s="1"/>
      <c r="K76" s="1"/>
    </row>
    <row r="77" spans="1:256" s="155" customFormat="1" ht="14.25" customHeight="1" x14ac:dyDescent="0.25">
      <c r="A77" s="70"/>
      <c r="B77" s="70" t="s">
        <v>117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70"/>
      <c r="GB77" s="70"/>
      <c r="GC77" s="70"/>
      <c r="GD77" s="70"/>
      <c r="GE77" s="70"/>
      <c r="GF77" s="70"/>
      <c r="GG77" s="70"/>
      <c r="GH77" s="70"/>
      <c r="GI77" s="70"/>
      <c r="GJ77" s="70"/>
      <c r="GK77" s="70"/>
      <c r="GL77" s="70"/>
      <c r="GM77" s="70"/>
      <c r="GN77" s="70"/>
      <c r="GO77" s="70"/>
      <c r="GP77" s="70"/>
      <c r="GQ77" s="70"/>
      <c r="GR77" s="70"/>
      <c r="GS77" s="70"/>
      <c r="GT77" s="70"/>
      <c r="GU77" s="70"/>
      <c r="GV77" s="70"/>
      <c r="GW77" s="70"/>
      <c r="GX77" s="70"/>
      <c r="GY77" s="70"/>
      <c r="GZ77" s="70"/>
      <c r="HA77" s="70"/>
      <c r="HB77" s="70"/>
      <c r="HC77" s="70"/>
      <c r="HD77" s="70"/>
      <c r="HE77" s="70"/>
      <c r="HF77" s="70"/>
      <c r="HG77" s="70"/>
      <c r="HH77" s="70"/>
      <c r="HI77" s="70"/>
      <c r="HJ77" s="70"/>
      <c r="HK77" s="70"/>
      <c r="HL77" s="70"/>
      <c r="HM77" s="70"/>
      <c r="HN77" s="70"/>
      <c r="HO77" s="70"/>
      <c r="HP77" s="70"/>
      <c r="HQ77" s="70"/>
      <c r="HR77" s="70"/>
      <c r="HS77" s="70"/>
      <c r="HT77" s="70"/>
      <c r="HU77" s="70"/>
      <c r="HV77" s="70"/>
      <c r="HW77" s="70"/>
      <c r="HX77" s="70"/>
      <c r="HY77" s="70"/>
      <c r="HZ77" s="70"/>
      <c r="IA77" s="70"/>
      <c r="IB77" s="70"/>
      <c r="IC77" s="70"/>
      <c r="ID77" s="70"/>
      <c r="IE77" s="70"/>
      <c r="IF77" s="70"/>
      <c r="IG77" s="70"/>
      <c r="IH77" s="70"/>
      <c r="II77" s="70"/>
      <c r="IJ77" s="70"/>
      <c r="IK77" s="70"/>
      <c r="IL77" s="70"/>
      <c r="IM77" s="70"/>
      <c r="IN77" s="70"/>
      <c r="IO77" s="70"/>
      <c r="IP77" s="70"/>
      <c r="IQ77" s="70"/>
      <c r="IR77" s="70"/>
      <c r="IS77" s="70"/>
      <c r="IT77" s="70"/>
      <c r="IU77" s="70"/>
      <c r="IV77" s="70"/>
    </row>
    <row r="78" spans="1:256" s="155" customFormat="1" ht="14.25" customHeight="1" x14ac:dyDescent="0.25">
      <c r="B78" s="71" t="s">
        <v>118</v>
      </c>
      <c r="C78" s="88"/>
      <c r="D78" s="88"/>
      <c r="E78" s="88"/>
      <c r="F78" s="88"/>
      <c r="G78" s="88"/>
      <c r="H78" s="89"/>
      <c r="I78" s="1"/>
      <c r="J78" s="1"/>
      <c r="K78" s="1"/>
    </row>
    <row r="79" spans="1:256" s="155" customFormat="1" ht="14.25" customHeight="1" x14ac:dyDescent="0.25">
      <c r="B79" s="87"/>
      <c r="C79" s="88"/>
      <c r="D79" s="88"/>
      <c r="E79" s="88"/>
      <c r="F79" s="88"/>
      <c r="G79" s="88"/>
      <c r="H79" s="89"/>
      <c r="I79" s="1"/>
      <c r="J79" s="1"/>
      <c r="K79" s="1"/>
    </row>
  </sheetData>
  <mergeCells count="3">
    <mergeCell ref="B1:H1"/>
    <mergeCell ref="B2:H2"/>
    <mergeCell ref="B76:H76"/>
  </mergeCells>
  <pageMargins left="1.48" right="0.7" top="0.38" bottom="0.52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showGridLines="0" view="pageBreakPreview" topLeftCell="B3" zoomScaleNormal="100" zoomScaleSheetLayoutView="100" workbookViewId="0">
      <selection activeCell="B59" sqref="B59:H59"/>
    </sheetView>
  </sheetViews>
  <sheetFormatPr defaultRowHeight="15" x14ac:dyDescent="0.25"/>
  <cols>
    <col min="1" max="1" width="9.140625" style="70" hidden="1" customWidth="1"/>
    <col min="2" max="2" width="81.85546875" style="70" customWidth="1"/>
    <col min="3" max="3" width="18.28515625" style="70" customWidth="1"/>
    <col min="4" max="4" width="15.7109375" style="70" customWidth="1"/>
    <col min="5" max="5" width="25" style="70" customWidth="1"/>
    <col min="6" max="7" width="15.42578125" style="70" customWidth="1"/>
    <col min="8" max="8" width="16.42578125" style="74" customWidth="1"/>
    <col min="9" max="9" width="15.140625" style="1" bestFit="1" customWidth="1"/>
    <col min="10" max="10" width="16.5703125" style="2" bestFit="1" customWidth="1"/>
    <col min="11" max="11" width="10" style="70" bestFit="1" customWidth="1"/>
    <col min="12" max="12" width="9.140625" style="70"/>
    <col min="13" max="13" width="22.140625" style="70" bestFit="1" customWidth="1"/>
    <col min="14" max="256" width="9.140625" style="70"/>
    <col min="257" max="257" width="0" style="70" hidden="1" customWidth="1"/>
    <col min="258" max="258" width="81.85546875" style="70" customWidth="1"/>
    <col min="259" max="259" width="18.28515625" style="70" customWidth="1"/>
    <col min="260" max="260" width="15.7109375" style="70" customWidth="1"/>
    <col min="261" max="261" width="25" style="70" customWidth="1"/>
    <col min="262" max="263" width="15.42578125" style="70" customWidth="1"/>
    <col min="264" max="264" width="16.42578125" style="70" customWidth="1"/>
    <col min="265" max="265" width="15.140625" style="70" bestFit="1" customWidth="1"/>
    <col min="266" max="266" width="16.5703125" style="70" bestFit="1" customWidth="1"/>
    <col min="267" max="267" width="10" style="70" bestFit="1" customWidth="1"/>
    <col min="268" max="268" width="9.140625" style="70"/>
    <col min="269" max="269" width="22.140625" style="70" bestFit="1" customWidth="1"/>
    <col min="270" max="512" width="9.140625" style="70"/>
    <col min="513" max="513" width="0" style="70" hidden="1" customWidth="1"/>
    <col min="514" max="514" width="81.85546875" style="70" customWidth="1"/>
    <col min="515" max="515" width="18.28515625" style="70" customWidth="1"/>
    <col min="516" max="516" width="15.7109375" style="70" customWidth="1"/>
    <col min="517" max="517" width="25" style="70" customWidth="1"/>
    <col min="518" max="519" width="15.42578125" style="70" customWidth="1"/>
    <col min="520" max="520" width="16.42578125" style="70" customWidth="1"/>
    <col min="521" max="521" width="15.140625" style="70" bestFit="1" customWidth="1"/>
    <col min="522" max="522" width="16.5703125" style="70" bestFit="1" customWidth="1"/>
    <col min="523" max="523" width="10" style="70" bestFit="1" customWidth="1"/>
    <col min="524" max="524" width="9.140625" style="70"/>
    <col min="525" max="525" width="22.140625" style="70" bestFit="1" customWidth="1"/>
    <col min="526" max="768" width="9.140625" style="70"/>
    <col min="769" max="769" width="0" style="70" hidden="1" customWidth="1"/>
    <col min="770" max="770" width="81.85546875" style="70" customWidth="1"/>
    <col min="771" max="771" width="18.28515625" style="70" customWidth="1"/>
    <col min="772" max="772" width="15.7109375" style="70" customWidth="1"/>
    <col min="773" max="773" width="25" style="70" customWidth="1"/>
    <col min="774" max="775" width="15.42578125" style="70" customWidth="1"/>
    <col min="776" max="776" width="16.42578125" style="70" customWidth="1"/>
    <col min="777" max="777" width="15.140625" style="70" bestFit="1" customWidth="1"/>
    <col min="778" max="778" width="16.5703125" style="70" bestFit="1" customWidth="1"/>
    <col min="779" max="779" width="10" style="70" bestFit="1" customWidth="1"/>
    <col min="780" max="780" width="9.140625" style="70"/>
    <col min="781" max="781" width="22.140625" style="70" bestFit="1" customWidth="1"/>
    <col min="782" max="1024" width="9.140625" style="70"/>
    <col min="1025" max="1025" width="0" style="70" hidden="1" customWidth="1"/>
    <col min="1026" max="1026" width="81.85546875" style="70" customWidth="1"/>
    <col min="1027" max="1027" width="18.28515625" style="70" customWidth="1"/>
    <col min="1028" max="1028" width="15.7109375" style="70" customWidth="1"/>
    <col min="1029" max="1029" width="25" style="70" customWidth="1"/>
    <col min="1030" max="1031" width="15.42578125" style="70" customWidth="1"/>
    <col min="1032" max="1032" width="16.42578125" style="70" customWidth="1"/>
    <col min="1033" max="1033" width="15.140625" style="70" bestFit="1" customWidth="1"/>
    <col min="1034" max="1034" width="16.5703125" style="70" bestFit="1" customWidth="1"/>
    <col min="1035" max="1035" width="10" style="70" bestFit="1" customWidth="1"/>
    <col min="1036" max="1036" width="9.140625" style="70"/>
    <col min="1037" max="1037" width="22.140625" style="70" bestFit="1" customWidth="1"/>
    <col min="1038" max="1280" width="9.140625" style="70"/>
    <col min="1281" max="1281" width="0" style="70" hidden="1" customWidth="1"/>
    <col min="1282" max="1282" width="81.85546875" style="70" customWidth="1"/>
    <col min="1283" max="1283" width="18.28515625" style="70" customWidth="1"/>
    <col min="1284" max="1284" width="15.7109375" style="70" customWidth="1"/>
    <col min="1285" max="1285" width="25" style="70" customWidth="1"/>
    <col min="1286" max="1287" width="15.42578125" style="70" customWidth="1"/>
    <col min="1288" max="1288" width="16.42578125" style="70" customWidth="1"/>
    <col min="1289" max="1289" width="15.140625" style="70" bestFit="1" customWidth="1"/>
    <col min="1290" max="1290" width="16.5703125" style="70" bestFit="1" customWidth="1"/>
    <col min="1291" max="1291" width="10" style="70" bestFit="1" customWidth="1"/>
    <col min="1292" max="1292" width="9.140625" style="70"/>
    <col min="1293" max="1293" width="22.140625" style="70" bestFit="1" customWidth="1"/>
    <col min="1294" max="1536" width="9.140625" style="70"/>
    <col min="1537" max="1537" width="0" style="70" hidden="1" customWidth="1"/>
    <col min="1538" max="1538" width="81.85546875" style="70" customWidth="1"/>
    <col min="1539" max="1539" width="18.28515625" style="70" customWidth="1"/>
    <col min="1540" max="1540" width="15.7109375" style="70" customWidth="1"/>
    <col min="1541" max="1541" width="25" style="70" customWidth="1"/>
    <col min="1542" max="1543" width="15.42578125" style="70" customWidth="1"/>
    <col min="1544" max="1544" width="16.42578125" style="70" customWidth="1"/>
    <col min="1545" max="1545" width="15.140625" style="70" bestFit="1" customWidth="1"/>
    <col min="1546" max="1546" width="16.5703125" style="70" bestFit="1" customWidth="1"/>
    <col min="1547" max="1547" width="10" style="70" bestFit="1" customWidth="1"/>
    <col min="1548" max="1548" width="9.140625" style="70"/>
    <col min="1549" max="1549" width="22.140625" style="70" bestFit="1" customWidth="1"/>
    <col min="1550" max="1792" width="9.140625" style="70"/>
    <col min="1793" max="1793" width="0" style="70" hidden="1" customWidth="1"/>
    <col min="1794" max="1794" width="81.85546875" style="70" customWidth="1"/>
    <col min="1795" max="1795" width="18.28515625" style="70" customWidth="1"/>
    <col min="1796" max="1796" width="15.7109375" style="70" customWidth="1"/>
    <col min="1797" max="1797" width="25" style="70" customWidth="1"/>
    <col min="1798" max="1799" width="15.42578125" style="70" customWidth="1"/>
    <col min="1800" max="1800" width="16.42578125" style="70" customWidth="1"/>
    <col min="1801" max="1801" width="15.140625" style="70" bestFit="1" customWidth="1"/>
    <col min="1802" max="1802" width="16.5703125" style="70" bestFit="1" customWidth="1"/>
    <col min="1803" max="1803" width="10" style="70" bestFit="1" customWidth="1"/>
    <col min="1804" max="1804" width="9.140625" style="70"/>
    <col min="1805" max="1805" width="22.140625" style="70" bestFit="1" customWidth="1"/>
    <col min="1806" max="2048" width="9.140625" style="70"/>
    <col min="2049" max="2049" width="0" style="70" hidden="1" customWidth="1"/>
    <col min="2050" max="2050" width="81.85546875" style="70" customWidth="1"/>
    <col min="2051" max="2051" width="18.28515625" style="70" customWidth="1"/>
    <col min="2052" max="2052" width="15.7109375" style="70" customWidth="1"/>
    <col min="2053" max="2053" width="25" style="70" customWidth="1"/>
    <col min="2054" max="2055" width="15.42578125" style="70" customWidth="1"/>
    <col min="2056" max="2056" width="16.42578125" style="70" customWidth="1"/>
    <col min="2057" max="2057" width="15.140625" style="70" bestFit="1" customWidth="1"/>
    <col min="2058" max="2058" width="16.5703125" style="70" bestFit="1" customWidth="1"/>
    <col min="2059" max="2059" width="10" style="70" bestFit="1" customWidth="1"/>
    <col min="2060" max="2060" width="9.140625" style="70"/>
    <col min="2061" max="2061" width="22.140625" style="70" bestFit="1" customWidth="1"/>
    <col min="2062" max="2304" width="9.140625" style="70"/>
    <col min="2305" max="2305" width="0" style="70" hidden="1" customWidth="1"/>
    <col min="2306" max="2306" width="81.85546875" style="70" customWidth="1"/>
    <col min="2307" max="2307" width="18.28515625" style="70" customWidth="1"/>
    <col min="2308" max="2308" width="15.7109375" style="70" customWidth="1"/>
    <col min="2309" max="2309" width="25" style="70" customWidth="1"/>
    <col min="2310" max="2311" width="15.42578125" style="70" customWidth="1"/>
    <col min="2312" max="2312" width="16.42578125" style="70" customWidth="1"/>
    <col min="2313" max="2313" width="15.140625" style="70" bestFit="1" customWidth="1"/>
    <col min="2314" max="2314" width="16.5703125" style="70" bestFit="1" customWidth="1"/>
    <col min="2315" max="2315" width="10" style="70" bestFit="1" customWidth="1"/>
    <col min="2316" max="2316" width="9.140625" style="70"/>
    <col min="2317" max="2317" width="22.140625" style="70" bestFit="1" customWidth="1"/>
    <col min="2318" max="2560" width="9.140625" style="70"/>
    <col min="2561" max="2561" width="0" style="70" hidden="1" customWidth="1"/>
    <col min="2562" max="2562" width="81.85546875" style="70" customWidth="1"/>
    <col min="2563" max="2563" width="18.28515625" style="70" customWidth="1"/>
    <col min="2564" max="2564" width="15.7109375" style="70" customWidth="1"/>
    <col min="2565" max="2565" width="25" style="70" customWidth="1"/>
    <col min="2566" max="2567" width="15.42578125" style="70" customWidth="1"/>
    <col min="2568" max="2568" width="16.42578125" style="70" customWidth="1"/>
    <col min="2569" max="2569" width="15.140625" style="70" bestFit="1" customWidth="1"/>
    <col min="2570" max="2570" width="16.5703125" style="70" bestFit="1" customWidth="1"/>
    <col min="2571" max="2571" width="10" style="70" bestFit="1" customWidth="1"/>
    <col min="2572" max="2572" width="9.140625" style="70"/>
    <col min="2573" max="2573" width="22.140625" style="70" bestFit="1" customWidth="1"/>
    <col min="2574" max="2816" width="9.140625" style="70"/>
    <col min="2817" max="2817" width="0" style="70" hidden="1" customWidth="1"/>
    <col min="2818" max="2818" width="81.85546875" style="70" customWidth="1"/>
    <col min="2819" max="2819" width="18.28515625" style="70" customWidth="1"/>
    <col min="2820" max="2820" width="15.7109375" style="70" customWidth="1"/>
    <col min="2821" max="2821" width="25" style="70" customWidth="1"/>
    <col min="2822" max="2823" width="15.42578125" style="70" customWidth="1"/>
    <col min="2824" max="2824" width="16.42578125" style="70" customWidth="1"/>
    <col min="2825" max="2825" width="15.140625" style="70" bestFit="1" customWidth="1"/>
    <col min="2826" max="2826" width="16.5703125" style="70" bestFit="1" customWidth="1"/>
    <col min="2827" max="2827" width="10" style="70" bestFit="1" customWidth="1"/>
    <col min="2828" max="2828" width="9.140625" style="70"/>
    <col min="2829" max="2829" width="22.140625" style="70" bestFit="1" customWidth="1"/>
    <col min="2830" max="3072" width="9.140625" style="70"/>
    <col min="3073" max="3073" width="0" style="70" hidden="1" customWidth="1"/>
    <col min="3074" max="3074" width="81.85546875" style="70" customWidth="1"/>
    <col min="3075" max="3075" width="18.28515625" style="70" customWidth="1"/>
    <col min="3076" max="3076" width="15.7109375" style="70" customWidth="1"/>
    <col min="3077" max="3077" width="25" style="70" customWidth="1"/>
    <col min="3078" max="3079" width="15.42578125" style="70" customWidth="1"/>
    <col min="3080" max="3080" width="16.42578125" style="70" customWidth="1"/>
    <col min="3081" max="3081" width="15.140625" style="70" bestFit="1" customWidth="1"/>
    <col min="3082" max="3082" width="16.5703125" style="70" bestFit="1" customWidth="1"/>
    <col min="3083" max="3083" width="10" style="70" bestFit="1" customWidth="1"/>
    <col min="3084" max="3084" width="9.140625" style="70"/>
    <col min="3085" max="3085" width="22.140625" style="70" bestFit="1" customWidth="1"/>
    <col min="3086" max="3328" width="9.140625" style="70"/>
    <col min="3329" max="3329" width="0" style="70" hidden="1" customWidth="1"/>
    <col min="3330" max="3330" width="81.85546875" style="70" customWidth="1"/>
    <col min="3331" max="3331" width="18.28515625" style="70" customWidth="1"/>
    <col min="3332" max="3332" width="15.7109375" style="70" customWidth="1"/>
    <col min="3333" max="3333" width="25" style="70" customWidth="1"/>
    <col min="3334" max="3335" width="15.42578125" style="70" customWidth="1"/>
    <col min="3336" max="3336" width="16.42578125" style="70" customWidth="1"/>
    <col min="3337" max="3337" width="15.140625" style="70" bestFit="1" customWidth="1"/>
    <col min="3338" max="3338" width="16.5703125" style="70" bestFit="1" customWidth="1"/>
    <col min="3339" max="3339" width="10" style="70" bestFit="1" customWidth="1"/>
    <col min="3340" max="3340" width="9.140625" style="70"/>
    <col min="3341" max="3341" width="22.140625" style="70" bestFit="1" customWidth="1"/>
    <col min="3342" max="3584" width="9.140625" style="70"/>
    <col min="3585" max="3585" width="0" style="70" hidden="1" customWidth="1"/>
    <col min="3586" max="3586" width="81.85546875" style="70" customWidth="1"/>
    <col min="3587" max="3587" width="18.28515625" style="70" customWidth="1"/>
    <col min="3588" max="3588" width="15.7109375" style="70" customWidth="1"/>
    <col min="3589" max="3589" width="25" style="70" customWidth="1"/>
    <col min="3590" max="3591" width="15.42578125" style="70" customWidth="1"/>
    <col min="3592" max="3592" width="16.42578125" style="70" customWidth="1"/>
    <col min="3593" max="3593" width="15.140625" style="70" bestFit="1" customWidth="1"/>
    <col min="3594" max="3594" width="16.5703125" style="70" bestFit="1" customWidth="1"/>
    <col min="3595" max="3595" width="10" style="70" bestFit="1" customWidth="1"/>
    <col min="3596" max="3596" width="9.140625" style="70"/>
    <col min="3597" max="3597" width="22.140625" style="70" bestFit="1" customWidth="1"/>
    <col min="3598" max="3840" width="9.140625" style="70"/>
    <col min="3841" max="3841" width="0" style="70" hidden="1" customWidth="1"/>
    <col min="3842" max="3842" width="81.85546875" style="70" customWidth="1"/>
    <col min="3843" max="3843" width="18.28515625" style="70" customWidth="1"/>
    <col min="3844" max="3844" width="15.7109375" style="70" customWidth="1"/>
    <col min="3845" max="3845" width="25" style="70" customWidth="1"/>
    <col min="3846" max="3847" width="15.42578125" style="70" customWidth="1"/>
    <col min="3848" max="3848" width="16.42578125" style="70" customWidth="1"/>
    <col min="3849" max="3849" width="15.140625" style="70" bestFit="1" customWidth="1"/>
    <col min="3850" max="3850" width="16.5703125" style="70" bestFit="1" customWidth="1"/>
    <col min="3851" max="3851" width="10" style="70" bestFit="1" customWidth="1"/>
    <col min="3852" max="3852" width="9.140625" style="70"/>
    <col min="3853" max="3853" width="22.140625" style="70" bestFit="1" customWidth="1"/>
    <col min="3854" max="4096" width="9.140625" style="70"/>
    <col min="4097" max="4097" width="0" style="70" hidden="1" customWidth="1"/>
    <col min="4098" max="4098" width="81.85546875" style="70" customWidth="1"/>
    <col min="4099" max="4099" width="18.28515625" style="70" customWidth="1"/>
    <col min="4100" max="4100" width="15.7109375" style="70" customWidth="1"/>
    <col min="4101" max="4101" width="25" style="70" customWidth="1"/>
    <col min="4102" max="4103" width="15.42578125" style="70" customWidth="1"/>
    <col min="4104" max="4104" width="16.42578125" style="70" customWidth="1"/>
    <col min="4105" max="4105" width="15.140625" style="70" bestFit="1" customWidth="1"/>
    <col min="4106" max="4106" width="16.5703125" style="70" bestFit="1" customWidth="1"/>
    <col min="4107" max="4107" width="10" style="70" bestFit="1" customWidth="1"/>
    <col min="4108" max="4108" width="9.140625" style="70"/>
    <col min="4109" max="4109" width="22.140625" style="70" bestFit="1" customWidth="1"/>
    <col min="4110" max="4352" width="9.140625" style="70"/>
    <col min="4353" max="4353" width="0" style="70" hidden="1" customWidth="1"/>
    <col min="4354" max="4354" width="81.85546875" style="70" customWidth="1"/>
    <col min="4355" max="4355" width="18.28515625" style="70" customWidth="1"/>
    <col min="4356" max="4356" width="15.7109375" style="70" customWidth="1"/>
    <col min="4357" max="4357" width="25" style="70" customWidth="1"/>
    <col min="4358" max="4359" width="15.42578125" style="70" customWidth="1"/>
    <col min="4360" max="4360" width="16.42578125" style="70" customWidth="1"/>
    <col min="4361" max="4361" width="15.140625" style="70" bestFit="1" customWidth="1"/>
    <col min="4362" max="4362" width="16.5703125" style="70" bestFit="1" customWidth="1"/>
    <col min="4363" max="4363" width="10" style="70" bestFit="1" customWidth="1"/>
    <col min="4364" max="4364" width="9.140625" style="70"/>
    <col min="4365" max="4365" width="22.140625" style="70" bestFit="1" customWidth="1"/>
    <col min="4366" max="4608" width="9.140625" style="70"/>
    <col min="4609" max="4609" width="0" style="70" hidden="1" customWidth="1"/>
    <col min="4610" max="4610" width="81.85546875" style="70" customWidth="1"/>
    <col min="4611" max="4611" width="18.28515625" style="70" customWidth="1"/>
    <col min="4612" max="4612" width="15.7109375" style="70" customWidth="1"/>
    <col min="4613" max="4613" width="25" style="70" customWidth="1"/>
    <col min="4614" max="4615" width="15.42578125" style="70" customWidth="1"/>
    <col min="4616" max="4616" width="16.42578125" style="70" customWidth="1"/>
    <col min="4617" max="4617" width="15.140625" style="70" bestFit="1" customWidth="1"/>
    <col min="4618" max="4618" width="16.5703125" style="70" bestFit="1" customWidth="1"/>
    <col min="4619" max="4619" width="10" style="70" bestFit="1" customWidth="1"/>
    <col min="4620" max="4620" width="9.140625" style="70"/>
    <col min="4621" max="4621" width="22.140625" style="70" bestFit="1" customWidth="1"/>
    <col min="4622" max="4864" width="9.140625" style="70"/>
    <col min="4865" max="4865" width="0" style="70" hidden="1" customWidth="1"/>
    <col min="4866" max="4866" width="81.85546875" style="70" customWidth="1"/>
    <col min="4867" max="4867" width="18.28515625" style="70" customWidth="1"/>
    <col min="4868" max="4868" width="15.7109375" style="70" customWidth="1"/>
    <col min="4869" max="4869" width="25" style="70" customWidth="1"/>
    <col min="4870" max="4871" width="15.42578125" style="70" customWidth="1"/>
    <col min="4872" max="4872" width="16.42578125" style="70" customWidth="1"/>
    <col min="4873" max="4873" width="15.140625" style="70" bestFit="1" customWidth="1"/>
    <col min="4874" max="4874" width="16.5703125" style="70" bestFit="1" customWidth="1"/>
    <col min="4875" max="4875" width="10" style="70" bestFit="1" customWidth="1"/>
    <col min="4876" max="4876" width="9.140625" style="70"/>
    <col min="4877" max="4877" width="22.140625" style="70" bestFit="1" customWidth="1"/>
    <col min="4878" max="5120" width="9.140625" style="70"/>
    <col min="5121" max="5121" width="0" style="70" hidden="1" customWidth="1"/>
    <col min="5122" max="5122" width="81.85546875" style="70" customWidth="1"/>
    <col min="5123" max="5123" width="18.28515625" style="70" customWidth="1"/>
    <col min="5124" max="5124" width="15.7109375" style="70" customWidth="1"/>
    <col min="5125" max="5125" width="25" style="70" customWidth="1"/>
    <col min="5126" max="5127" width="15.42578125" style="70" customWidth="1"/>
    <col min="5128" max="5128" width="16.42578125" style="70" customWidth="1"/>
    <col min="5129" max="5129" width="15.140625" style="70" bestFit="1" customWidth="1"/>
    <col min="5130" max="5130" width="16.5703125" style="70" bestFit="1" customWidth="1"/>
    <col min="5131" max="5131" width="10" style="70" bestFit="1" customWidth="1"/>
    <col min="5132" max="5132" width="9.140625" style="70"/>
    <col min="5133" max="5133" width="22.140625" style="70" bestFit="1" customWidth="1"/>
    <col min="5134" max="5376" width="9.140625" style="70"/>
    <col min="5377" max="5377" width="0" style="70" hidden="1" customWidth="1"/>
    <col min="5378" max="5378" width="81.85546875" style="70" customWidth="1"/>
    <col min="5379" max="5379" width="18.28515625" style="70" customWidth="1"/>
    <col min="5380" max="5380" width="15.7109375" style="70" customWidth="1"/>
    <col min="5381" max="5381" width="25" style="70" customWidth="1"/>
    <col min="5382" max="5383" width="15.42578125" style="70" customWidth="1"/>
    <col min="5384" max="5384" width="16.42578125" style="70" customWidth="1"/>
    <col min="5385" max="5385" width="15.140625" style="70" bestFit="1" customWidth="1"/>
    <col min="5386" max="5386" width="16.5703125" style="70" bestFit="1" customWidth="1"/>
    <col min="5387" max="5387" width="10" style="70" bestFit="1" customWidth="1"/>
    <col min="5388" max="5388" width="9.140625" style="70"/>
    <col min="5389" max="5389" width="22.140625" style="70" bestFit="1" customWidth="1"/>
    <col min="5390" max="5632" width="9.140625" style="70"/>
    <col min="5633" max="5633" width="0" style="70" hidden="1" customWidth="1"/>
    <col min="5634" max="5634" width="81.85546875" style="70" customWidth="1"/>
    <col min="5635" max="5635" width="18.28515625" style="70" customWidth="1"/>
    <col min="5636" max="5636" width="15.7109375" style="70" customWidth="1"/>
    <col min="5637" max="5637" width="25" style="70" customWidth="1"/>
    <col min="5638" max="5639" width="15.42578125" style="70" customWidth="1"/>
    <col min="5640" max="5640" width="16.42578125" style="70" customWidth="1"/>
    <col min="5641" max="5641" width="15.140625" style="70" bestFit="1" customWidth="1"/>
    <col min="5642" max="5642" width="16.5703125" style="70" bestFit="1" customWidth="1"/>
    <col min="5643" max="5643" width="10" style="70" bestFit="1" customWidth="1"/>
    <col min="5644" max="5644" width="9.140625" style="70"/>
    <col min="5645" max="5645" width="22.140625" style="70" bestFit="1" customWidth="1"/>
    <col min="5646" max="5888" width="9.140625" style="70"/>
    <col min="5889" max="5889" width="0" style="70" hidden="1" customWidth="1"/>
    <col min="5890" max="5890" width="81.85546875" style="70" customWidth="1"/>
    <col min="5891" max="5891" width="18.28515625" style="70" customWidth="1"/>
    <col min="5892" max="5892" width="15.7109375" style="70" customWidth="1"/>
    <col min="5893" max="5893" width="25" style="70" customWidth="1"/>
    <col min="5894" max="5895" width="15.42578125" style="70" customWidth="1"/>
    <col min="5896" max="5896" width="16.42578125" style="70" customWidth="1"/>
    <col min="5897" max="5897" width="15.140625" style="70" bestFit="1" customWidth="1"/>
    <col min="5898" max="5898" width="16.5703125" style="70" bestFit="1" customWidth="1"/>
    <col min="5899" max="5899" width="10" style="70" bestFit="1" customWidth="1"/>
    <col min="5900" max="5900" width="9.140625" style="70"/>
    <col min="5901" max="5901" width="22.140625" style="70" bestFit="1" customWidth="1"/>
    <col min="5902" max="6144" width="9.140625" style="70"/>
    <col min="6145" max="6145" width="0" style="70" hidden="1" customWidth="1"/>
    <col min="6146" max="6146" width="81.85546875" style="70" customWidth="1"/>
    <col min="6147" max="6147" width="18.28515625" style="70" customWidth="1"/>
    <col min="6148" max="6148" width="15.7109375" style="70" customWidth="1"/>
    <col min="6149" max="6149" width="25" style="70" customWidth="1"/>
    <col min="6150" max="6151" width="15.42578125" style="70" customWidth="1"/>
    <col min="6152" max="6152" width="16.42578125" style="70" customWidth="1"/>
    <col min="6153" max="6153" width="15.140625" style="70" bestFit="1" customWidth="1"/>
    <col min="6154" max="6154" width="16.5703125" style="70" bestFit="1" customWidth="1"/>
    <col min="6155" max="6155" width="10" style="70" bestFit="1" customWidth="1"/>
    <col min="6156" max="6156" width="9.140625" style="70"/>
    <col min="6157" max="6157" width="22.140625" style="70" bestFit="1" customWidth="1"/>
    <col min="6158" max="6400" width="9.140625" style="70"/>
    <col min="6401" max="6401" width="0" style="70" hidden="1" customWidth="1"/>
    <col min="6402" max="6402" width="81.85546875" style="70" customWidth="1"/>
    <col min="6403" max="6403" width="18.28515625" style="70" customWidth="1"/>
    <col min="6404" max="6404" width="15.7109375" style="70" customWidth="1"/>
    <col min="6405" max="6405" width="25" style="70" customWidth="1"/>
    <col min="6406" max="6407" width="15.42578125" style="70" customWidth="1"/>
    <col min="6408" max="6408" width="16.42578125" style="70" customWidth="1"/>
    <col min="6409" max="6409" width="15.140625" style="70" bestFit="1" customWidth="1"/>
    <col min="6410" max="6410" width="16.5703125" style="70" bestFit="1" customWidth="1"/>
    <col min="6411" max="6411" width="10" style="70" bestFit="1" customWidth="1"/>
    <col min="6412" max="6412" width="9.140625" style="70"/>
    <col min="6413" max="6413" width="22.140625" style="70" bestFit="1" customWidth="1"/>
    <col min="6414" max="6656" width="9.140625" style="70"/>
    <col min="6657" max="6657" width="0" style="70" hidden="1" customWidth="1"/>
    <col min="6658" max="6658" width="81.85546875" style="70" customWidth="1"/>
    <col min="6659" max="6659" width="18.28515625" style="70" customWidth="1"/>
    <col min="6660" max="6660" width="15.7109375" style="70" customWidth="1"/>
    <col min="6661" max="6661" width="25" style="70" customWidth="1"/>
    <col min="6662" max="6663" width="15.42578125" style="70" customWidth="1"/>
    <col min="6664" max="6664" width="16.42578125" style="70" customWidth="1"/>
    <col min="6665" max="6665" width="15.140625" style="70" bestFit="1" customWidth="1"/>
    <col min="6666" max="6666" width="16.5703125" style="70" bestFit="1" customWidth="1"/>
    <col min="6667" max="6667" width="10" style="70" bestFit="1" customWidth="1"/>
    <col min="6668" max="6668" width="9.140625" style="70"/>
    <col min="6669" max="6669" width="22.140625" style="70" bestFit="1" customWidth="1"/>
    <col min="6670" max="6912" width="9.140625" style="70"/>
    <col min="6913" max="6913" width="0" style="70" hidden="1" customWidth="1"/>
    <col min="6914" max="6914" width="81.85546875" style="70" customWidth="1"/>
    <col min="6915" max="6915" width="18.28515625" style="70" customWidth="1"/>
    <col min="6916" max="6916" width="15.7109375" style="70" customWidth="1"/>
    <col min="6917" max="6917" width="25" style="70" customWidth="1"/>
    <col min="6918" max="6919" width="15.42578125" style="70" customWidth="1"/>
    <col min="6920" max="6920" width="16.42578125" style="70" customWidth="1"/>
    <col min="6921" max="6921" width="15.140625" style="70" bestFit="1" customWidth="1"/>
    <col min="6922" max="6922" width="16.5703125" style="70" bestFit="1" customWidth="1"/>
    <col min="6923" max="6923" width="10" style="70" bestFit="1" customWidth="1"/>
    <col min="6924" max="6924" width="9.140625" style="70"/>
    <col min="6925" max="6925" width="22.140625" style="70" bestFit="1" customWidth="1"/>
    <col min="6926" max="7168" width="9.140625" style="70"/>
    <col min="7169" max="7169" width="0" style="70" hidden="1" customWidth="1"/>
    <col min="7170" max="7170" width="81.85546875" style="70" customWidth="1"/>
    <col min="7171" max="7171" width="18.28515625" style="70" customWidth="1"/>
    <col min="7172" max="7172" width="15.7109375" style="70" customWidth="1"/>
    <col min="7173" max="7173" width="25" style="70" customWidth="1"/>
    <col min="7174" max="7175" width="15.42578125" style="70" customWidth="1"/>
    <col min="7176" max="7176" width="16.42578125" style="70" customWidth="1"/>
    <col min="7177" max="7177" width="15.140625" style="70" bestFit="1" customWidth="1"/>
    <col min="7178" max="7178" width="16.5703125" style="70" bestFit="1" customWidth="1"/>
    <col min="7179" max="7179" width="10" style="70" bestFit="1" customWidth="1"/>
    <col min="7180" max="7180" width="9.140625" style="70"/>
    <col min="7181" max="7181" width="22.140625" style="70" bestFit="1" customWidth="1"/>
    <col min="7182" max="7424" width="9.140625" style="70"/>
    <col min="7425" max="7425" width="0" style="70" hidden="1" customWidth="1"/>
    <col min="7426" max="7426" width="81.85546875" style="70" customWidth="1"/>
    <col min="7427" max="7427" width="18.28515625" style="70" customWidth="1"/>
    <col min="7428" max="7428" width="15.7109375" style="70" customWidth="1"/>
    <col min="7429" max="7429" width="25" style="70" customWidth="1"/>
    <col min="7430" max="7431" width="15.42578125" style="70" customWidth="1"/>
    <col min="7432" max="7432" width="16.42578125" style="70" customWidth="1"/>
    <col min="7433" max="7433" width="15.140625" style="70" bestFit="1" customWidth="1"/>
    <col min="7434" max="7434" width="16.5703125" style="70" bestFit="1" customWidth="1"/>
    <col min="7435" max="7435" width="10" style="70" bestFit="1" customWidth="1"/>
    <col min="7436" max="7436" width="9.140625" style="70"/>
    <col min="7437" max="7437" width="22.140625" style="70" bestFit="1" customWidth="1"/>
    <col min="7438" max="7680" width="9.140625" style="70"/>
    <col min="7681" max="7681" width="0" style="70" hidden="1" customWidth="1"/>
    <col min="7682" max="7682" width="81.85546875" style="70" customWidth="1"/>
    <col min="7683" max="7683" width="18.28515625" style="70" customWidth="1"/>
    <col min="7684" max="7684" width="15.7109375" style="70" customWidth="1"/>
    <col min="7685" max="7685" width="25" style="70" customWidth="1"/>
    <col min="7686" max="7687" width="15.42578125" style="70" customWidth="1"/>
    <col min="7688" max="7688" width="16.42578125" style="70" customWidth="1"/>
    <col min="7689" max="7689" width="15.140625" style="70" bestFit="1" customWidth="1"/>
    <col min="7690" max="7690" width="16.5703125" style="70" bestFit="1" customWidth="1"/>
    <col min="7691" max="7691" width="10" style="70" bestFit="1" customWidth="1"/>
    <col min="7692" max="7692" width="9.140625" style="70"/>
    <col min="7693" max="7693" width="22.140625" style="70" bestFit="1" customWidth="1"/>
    <col min="7694" max="7936" width="9.140625" style="70"/>
    <col min="7937" max="7937" width="0" style="70" hidden="1" customWidth="1"/>
    <col min="7938" max="7938" width="81.85546875" style="70" customWidth="1"/>
    <col min="7939" max="7939" width="18.28515625" style="70" customWidth="1"/>
    <col min="7940" max="7940" width="15.7109375" style="70" customWidth="1"/>
    <col min="7941" max="7941" width="25" style="70" customWidth="1"/>
    <col min="7942" max="7943" width="15.42578125" style="70" customWidth="1"/>
    <col min="7944" max="7944" width="16.42578125" style="70" customWidth="1"/>
    <col min="7945" max="7945" width="15.140625" style="70" bestFit="1" customWidth="1"/>
    <col min="7946" max="7946" width="16.5703125" style="70" bestFit="1" customWidth="1"/>
    <col min="7947" max="7947" width="10" style="70" bestFit="1" customWidth="1"/>
    <col min="7948" max="7948" width="9.140625" style="70"/>
    <col min="7949" max="7949" width="22.140625" style="70" bestFit="1" customWidth="1"/>
    <col min="7950" max="8192" width="9.140625" style="70"/>
    <col min="8193" max="8193" width="0" style="70" hidden="1" customWidth="1"/>
    <col min="8194" max="8194" width="81.85546875" style="70" customWidth="1"/>
    <col min="8195" max="8195" width="18.28515625" style="70" customWidth="1"/>
    <col min="8196" max="8196" width="15.7109375" style="70" customWidth="1"/>
    <col min="8197" max="8197" width="25" style="70" customWidth="1"/>
    <col min="8198" max="8199" width="15.42578125" style="70" customWidth="1"/>
    <col min="8200" max="8200" width="16.42578125" style="70" customWidth="1"/>
    <col min="8201" max="8201" width="15.140625" style="70" bestFit="1" customWidth="1"/>
    <col min="8202" max="8202" width="16.5703125" style="70" bestFit="1" customWidth="1"/>
    <col min="8203" max="8203" width="10" style="70" bestFit="1" customWidth="1"/>
    <col min="8204" max="8204" width="9.140625" style="70"/>
    <col min="8205" max="8205" width="22.140625" style="70" bestFit="1" customWidth="1"/>
    <col min="8206" max="8448" width="9.140625" style="70"/>
    <col min="8449" max="8449" width="0" style="70" hidden="1" customWidth="1"/>
    <col min="8450" max="8450" width="81.85546875" style="70" customWidth="1"/>
    <col min="8451" max="8451" width="18.28515625" style="70" customWidth="1"/>
    <col min="8452" max="8452" width="15.7109375" style="70" customWidth="1"/>
    <col min="8453" max="8453" width="25" style="70" customWidth="1"/>
    <col min="8454" max="8455" width="15.42578125" style="70" customWidth="1"/>
    <col min="8456" max="8456" width="16.42578125" style="70" customWidth="1"/>
    <col min="8457" max="8457" width="15.140625" style="70" bestFit="1" customWidth="1"/>
    <col min="8458" max="8458" width="16.5703125" style="70" bestFit="1" customWidth="1"/>
    <col min="8459" max="8459" width="10" style="70" bestFit="1" customWidth="1"/>
    <col min="8460" max="8460" width="9.140625" style="70"/>
    <col min="8461" max="8461" width="22.140625" style="70" bestFit="1" customWidth="1"/>
    <col min="8462" max="8704" width="9.140625" style="70"/>
    <col min="8705" max="8705" width="0" style="70" hidden="1" customWidth="1"/>
    <col min="8706" max="8706" width="81.85546875" style="70" customWidth="1"/>
    <col min="8707" max="8707" width="18.28515625" style="70" customWidth="1"/>
    <col min="8708" max="8708" width="15.7109375" style="70" customWidth="1"/>
    <col min="8709" max="8709" width="25" style="70" customWidth="1"/>
    <col min="8710" max="8711" width="15.42578125" style="70" customWidth="1"/>
    <col min="8712" max="8712" width="16.42578125" style="70" customWidth="1"/>
    <col min="8713" max="8713" width="15.140625" style="70" bestFit="1" customWidth="1"/>
    <col min="8714" max="8714" width="16.5703125" style="70" bestFit="1" customWidth="1"/>
    <col min="8715" max="8715" width="10" style="70" bestFit="1" customWidth="1"/>
    <col min="8716" max="8716" width="9.140625" style="70"/>
    <col min="8717" max="8717" width="22.140625" style="70" bestFit="1" customWidth="1"/>
    <col min="8718" max="8960" width="9.140625" style="70"/>
    <col min="8961" max="8961" width="0" style="70" hidden="1" customWidth="1"/>
    <col min="8962" max="8962" width="81.85546875" style="70" customWidth="1"/>
    <col min="8963" max="8963" width="18.28515625" style="70" customWidth="1"/>
    <col min="8964" max="8964" width="15.7109375" style="70" customWidth="1"/>
    <col min="8965" max="8965" width="25" style="70" customWidth="1"/>
    <col min="8966" max="8967" width="15.42578125" style="70" customWidth="1"/>
    <col min="8968" max="8968" width="16.42578125" style="70" customWidth="1"/>
    <col min="8969" max="8969" width="15.140625" style="70" bestFit="1" customWidth="1"/>
    <col min="8970" max="8970" width="16.5703125" style="70" bestFit="1" customWidth="1"/>
    <col min="8971" max="8971" width="10" style="70" bestFit="1" customWidth="1"/>
    <col min="8972" max="8972" width="9.140625" style="70"/>
    <col min="8973" max="8973" width="22.140625" style="70" bestFit="1" customWidth="1"/>
    <col min="8974" max="9216" width="9.140625" style="70"/>
    <col min="9217" max="9217" width="0" style="70" hidden="1" customWidth="1"/>
    <col min="9218" max="9218" width="81.85546875" style="70" customWidth="1"/>
    <col min="9219" max="9219" width="18.28515625" style="70" customWidth="1"/>
    <col min="9220" max="9220" width="15.7109375" style="70" customWidth="1"/>
    <col min="9221" max="9221" width="25" style="70" customWidth="1"/>
    <col min="9222" max="9223" width="15.42578125" style="70" customWidth="1"/>
    <col min="9224" max="9224" width="16.42578125" style="70" customWidth="1"/>
    <col min="9225" max="9225" width="15.140625" style="70" bestFit="1" customWidth="1"/>
    <col min="9226" max="9226" width="16.5703125" style="70" bestFit="1" customWidth="1"/>
    <col min="9227" max="9227" width="10" style="70" bestFit="1" customWidth="1"/>
    <col min="9228" max="9228" width="9.140625" style="70"/>
    <col min="9229" max="9229" width="22.140625" style="70" bestFit="1" customWidth="1"/>
    <col min="9230" max="9472" width="9.140625" style="70"/>
    <col min="9473" max="9473" width="0" style="70" hidden="1" customWidth="1"/>
    <col min="9474" max="9474" width="81.85546875" style="70" customWidth="1"/>
    <col min="9475" max="9475" width="18.28515625" style="70" customWidth="1"/>
    <col min="9476" max="9476" width="15.7109375" style="70" customWidth="1"/>
    <col min="9477" max="9477" width="25" style="70" customWidth="1"/>
    <col min="9478" max="9479" width="15.42578125" style="70" customWidth="1"/>
    <col min="9480" max="9480" width="16.42578125" style="70" customWidth="1"/>
    <col min="9481" max="9481" width="15.140625" style="70" bestFit="1" customWidth="1"/>
    <col min="9482" max="9482" width="16.5703125" style="70" bestFit="1" customWidth="1"/>
    <col min="9483" max="9483" width="10" style="70" bestFit="1" customWidth="1"/>
    <col min="9484" max="9484" width="9.140625" style="70"/>
    <col min="9485" max="9485" width="22.140625" style="70" bestFit="1" customWidth="1"/>
    <col min="9486" max="9728" width="9.140625" style="70"/>
    <col min="9729" max="9729" width="0" style="70" hidden="1" customWidth="1"/>
    <col min="9730" max="9730" width="81.85546875" style="70" customWidth="1"/>
    <col min="9731" max="9731" width="18.28515625" style="70" customWidth="1"/>
    <col min="9732" max="9732" width="15.7109375" style="70" customWidth="1"/>
    <col min="9733" max="9733" width="25" style="70" customWidth="1"/>
    <col min="9734" max="9735" width="15.42578125" style="70" customWidth="1"/>
    <col min="9736" max="9736" width="16.42578125" style="70" customWidth="1"/>
    <col min="9737" max="9737" width="15.140625" style="70" bestFit="1" customWidth="1"/>
    <col min="9738" max="9738" width="16.5703125" style="70" bestFit="1" customWidth="1"/>
    <col min="9739" max="9739" width="10" style="70" bestFit="1" customWidth="1"/>
    <col min="9740" max="9740" width="9.140625" style="70"/>
    <col min="9741" max="9741" width="22.140625" style="70" bestFit="1" customWidth="1"/>
    <col min="9742" max="9984" width="9.140625" style="70"/>
    <col min="9985" max="9985" width="0" style="70" hidden="1" customWidth="1"/>
    <col min="9986" max="9986" width="81.85546875" style="70" customWidth="1"/>
    <col min="9987" max="9987" width="18.28515625" style="70" customWidth="1"/>
    <col min="9988" max="9988" width="15.7109375" style="70" customWidth="1"/>
    <col min="9989" max="9989" width="25" style="70" customWidth="1"/>
    <col min="9990" max="9991" width="15.42578125" style="70" customWidth="1"/>
    <col min="9992" max="9992" width="16.42578125" style="70" customWidth="1"/>
    <col min="9993" max="9993" width="15.140625" style="70" bestFit="1" customWidth="1"/>
    <col min="9994" max="9994" width="16.5703125" style="70" bestFit="1" customWidth="1"/>
    <col min="9995" max="9995" width="10" style="70" bestFit="1" customWidth="1"/>
    <col min="9996" max="9996" width="9.140625" style="70"/>
    <col min="9997" max="9997" width="22.140625" style="70" bestFit="1" customWidth="1"/>
    <col min="9998" max="10240" width="9.140625" style="70"/>
    <col min="10241" max="10241" width="0" style="70" hidden="1" customWidth="1"/>
    <col min="10242" max="10242" width="81.85546875" style="70" customWidth="1"/>
    <col min="10243" max="10243" width="18.28515625" style="70" customWidth="1"/>
    <col min="10244" max="10244" width="15.7109375" style="70" customWidth="1"/>
    <col min="10245" max="10245" width="25" style="70" customWidth="1"/>
    <col min="10246" max="10247" width="15.42578125" style="70" customWidth="1"/>
    <col min="10248" max="10248" width="16.42578125" style="70" customWidth="1"/>
    <col min="10249" max="10249" width="15.140625" style="70" bestFit="1" customWidth="1"/>
    <col min="10250" max="10250" width="16.5703125" style="70" bestFit="1" customWidth="1"/>
    <col min="10251" max="10251" width="10" style="70" bestFit="1" customWidth="1"/>
    <col min="10252" max="10252" width="9.140625" style="70"/>
    <col min="10253" max="10253" width="22.140625" style="70" bestFit="1" customWidth="1"/>
    <col min="10254" max="10496" width="9.140625" style="70"/>
    <col min="10497" max="10497" width="0" style="70" hidden="1" customWidth="1"/>
    <col min="10498" max="10498" width="81.85546875" style="70" customWidth="1"/>
    <col min="10499" max="10499" width="18.28515625" style="70" customWidth="1"/>
    <col min="10500" max="10500" width="15.7109375" style="70" customWidth="1"/>
    <col min="10501" max="10501" width="25" style="70" customWidth="1"/>
    <col min="10502" max="10503" width="15.42578125" style="70" customWidth="1"/>
    <col min="10504" max="10504" width="16.42578125" style="70" customWidth="1"/>
    <col min="10505" max="10505" width="15.140625" style="70" bestFit="1" customWidth="1"/>
    <col min="10506" max="10506" width="16.5703125" style="70" bestFit="1" customWidth="1"/>
    <col min="10507" max="10507" width="10" style="70" bestFit="1" customWidth="1"/>
    <col min="10508" max="10508" width="9.140625" style="70"/>
    <col min="10509" max="10509" width="22.140625" style="70" bestFit="1" customWidth="1"/>
    <col min="10510" max="10752" width="9.140625" style="70"/>
    <col min="10753" max="10753" width="0" style="70" hidden="1" customWidth="1"/>
    <col min="10754" max="10754" width="81.85546875" style="70" customWidth="1"/>
    <col min="10755" max="10755" width="18.28515625" style="70" customWidth="1"/>
    <col min="10756" max="10756" width="15.7109375" style="70" customWidth="1"/>
    <col min="10757" max="10757" width="25" style="70" customWidth="1"/>
    <col min="10758" max="10759" width="15.42578125" style="70" customWidth="1"/>
    <col min="10760" max="10760" width="16.42578125" style="70" customWidth="1"/>
    <col min="10761" max="10761" width="15.140625" style="70" bestFit="1" customWidth="1"/>
    <col min="10762" max="10762" width="16.5703125" style="70" bestFit="1" customWidth="1"/>
    <col min="10763" max="10763" width="10" style="70" bestFit="1" customWidth="1"/>
    <col min="10764" max="10764" width="9.140625" style="70"/>
    <col min="10765" max="10765" width="22.140625" style="70" bestFit="1" customWidth="1"/>
    <col min="10766" max="11008" width="9.140625" style="70"/>
    <col min="11009" max="11009" width="0" style="70" hidden="1" customWidth="1"/>
    <col min="11010" max="11010" width="81.85546875" style="70" customWidth="1"/>
    <col min="11011" max="11011" width="18.28515625" style="70" customWidth="1"/>
    <col min="11012" max="11012" width="15.7109375" style="70" customWidth="1"/>
    <col min="11013" max="11013" width="25" style="70" customWidth="1"/>
    <col min="11014" max="11015" width="15.42578125" style="70" customWidth="1"/>
    <col min="11016" max="11016" width="16.42578125" style="70" customWidth="1"/>
    <col min="11017" max="11017" width="15.140625" style="70" bestFit="1" customWidth="1"/>
    <col min="11018" max="11018" width="16.5703125" style="70" bestFit="1" customWidth="1"/>
    <col min="11019" max="11019" width="10" style="70" bestFit="1" customWidth="1"/>
    <col min="11020" max="11020" width="9.140625" style="70"/>
    <col min="11021" max="11021" width="22.140625" style="70" bestFit="1" customWidth="1"/>
    <col min="11022" max="11264" width="9.140625" style="70"/>
    <col min="11265" max="11265" width="0" style="70" hidden="1" customWidth="1"/>
    <col min="11266" max="11266" width="81.85546875" style="70" customWidth="1"/>
    <col min="11267" max="11267" width="18.28515625" style="70" customWidth="1"/>
    <col min="11268" max="11268" width="15.7109375" style="70" customWidth="1"/>
    <col min="11269" max="11269" width="25" style="70" customWidth="1"/>
    <col min="11270" max="11271" width="15.42578125" style="70" customWidth="1"/>
    <col min="11272" max="11272" width="16.42578125" style="70" customWidth="1"/>
    <col min="11273" max="11273" width="15.140625" style="70" bestFit="1" customWidth="1"/>
    <col min="11274" max="11274" width="16.5703125" style="70" bestFit="1" customWidth="1"/>
    <col min="11275" max="11275" width="10" style="70" bestFit="1" customWidth="1"/>
    <col min="11276" max="11276" width="9.140625" style="70"/>
    <col min="11277" max="11277" width="22.140625" style="70" bestFit="1" customWidth="1"/>
    <col min="11278" max="11520" width="9.140625" style="70"/>
    <col min="11521" max="11521" width="0" style="70" hidden="1" customWidth="1"/>
    <col min="11522" max="11522" width="81.85546875" style="70" customWidth="1"/>
    <col min="11523" max="11523" width="18.28515625" style="70" customWidth="1"/>
    <col min="11524" max="11524" width="15.7109375" style="70" customWidth="1"/>
    <col min="11525" max="11525" width="25" style="70" customWidth="1"/>
    <col min="11526" max="11527" width="15.42578125" style="70" customWidth="1"/>
    <col min="11528" max="11528" width="16.42578125" style="70" customWidth="1"/>
    <col min="11529" max="11529" width="15.140625" style="70" bestFit="1" customWidth="1"/>
    <col min="11530" max="11530" width="16.5703125" style="70" bestFit="1" customWidth="1"/>
    <col min="11531" max="11531" width="10" style="70" bestFit="1" customWidth="1"/>
    <col min="11532" max="11532" width="9.140625" style="70"/>
    <col min="11533" max="11533" width="22.140625" style="70" bestFit="1" customWidth="1"/>
    <col min="11534" max="11776" width="9.140625" style="70"/>
    <col min="11777" max="11777" width="0" style="70" hidden="1" customWidth="1"/>
    <col min="11778" max="11778" width="81.85546875" style="70" customWidth="1"/>
    <col min="11779" max="11779" width="18.28515625" style="70" customWidth="1"/>
    <col min="11780" max="11780" width="15.7109375" style="70" customWidth="1"/>
    <col min="11781" max="11781" width="25" style="70" customWidth="1"/>
    <col min="11782" max="11783" width="15.42578125" style="70" customWidth="1"/>
    <col min="11784" max="11784" width="16.42578125" style="70" customWidth="1"/>
    <col min="11785" max="11785" width="15.140625" style="70" bestFit="1" customWidth="1"/>
    <col min="11786" max="11786" width="16.5703125" style="70" bestFit="1" customWidth="1"/>
    <col min="11787" max="11787" width="10" style="70" bestFit="1" customWidth="1"/>
    <col min="11788" max="11788" width="9.140625" style="70"/>
    <col min="11789" max="11789" width="22.140625" style="70" bestFit="1" customWidth="1"/>
    <col min="11790" max="12032" width="9.140625" style="70"/>
    <col min="12033" max="12033" width="0" style="70" hidden="1" customWidth="1"/>
    <col min="12034" max="12034" width="81.85546875" style="70" customWidth="1"/>
    <col min="12035" max="12035" width="18.28515625" style="70" customWidth="1"/>
    <col min="12036" max="12036" width="15.7109375" style="70" customWidth="1"/>
    <col min="12037" max="12037" width="25" style="70" customWidth="1"/>
    <col min="12038" max="12039" width="15.42578125" style="70" customWidth="1"/>
    <col min="12040" max="12040" width="16.42578125" style="70" customWidth="1"/>
    <col min="12041" max="12041" width="15.140625" style="70" bestFit="1" customWidth="1"/>
    <col min="12042" max="12042" width="16.5703125" style="70" bestFit="1" customWidth="1"/>
    <col min="12043" max="12043" width="10" style="70" bestFit="1" customWidth="1"/>
    <col min="12044" max="12044" width="9.140625" style="70"/>
    <col min="12045" max="12045" width="22.140625" style="70" bestFit="1" customWidth="1"/>
    <col min="12046" max="12288" width="9.140625" style="70"/>
    <col min="12289" max="12289" width="0" style="70" hidden="1" customWidth="1"/>
    <col min="12290" max="12290" width="81.85546875" style="70" customWidth="1"/>
    <col min="12291" max="12291" width="18.28515625" style="70" customWidth="1"/>
    <col min="12292" max="12292" width="15.7109375" style="70" customWidth="1"/>
    <col min="12293" max="12293" width="25" style="70" customWidth="1"/>
    <col min="12294" max="12295" width="15.42578125" style="70" customWidth="1"/>
    <col min="12296" max="12296" width="16.42578125" style="70" customWidth="1"/>
    <col min="12297" max="12297" width="15.140625" style="70" bestFit="1" customWidth="1"/>
    <col min="12298" max="12298" width="16.5703125" style="70" bestFit="1" customWidth="1"/>
    <col min="12299" max="12299" width="10" style="70" bestFit="1" customWidth="1"/>
    <col min="12300" max="12300" width="9.140625" style="70"/>
    <col min="12301" max="12301" width="22.140625" style="70" bestFit="1" customWidth="1"/>
    <col min="12302" max="12544" width="9.140625" style="70"/>
    <col min="12545" max="12545" width="0" style="70" hidden="1" customWidth="1"/>
    <col min="12546" max="12546" width="81.85546875" style="70" customWidth="1"/>
    <col min="12547" max="12547" width="18.28515625" style="70" customWidth="1"/>
    <col min="12548" max="12548" width="15.7109375" style="70" customWidth="1"/>
    <col min="12549" max="12549" width="25" style="70" customWidth="1"/>
    <col min="12550" max="12551" width="15.42578125" style="70" customWidth="1"/>
    <col min="12552" max="12552" width="16.42578125" style="70" customWidth="1"/>
    <col min="12553" max="12553" width="15.140625" style="70" bestFit="1" customWidth="1"/>
    <col min="12554" max="12554" width="16.5703125" style="70" bestFit="1" customWidth="1"/>
    <col min="12555" max="12555" width="10" style="70" bestFit="1" customWidth="1"/>
    <col min="12556" max="12556" width="9.140625" style="70"/>
    <col min="12557" max="12557" width="22.140625" style="70" bestFit="1" customWidth="1"/>
    <col min="12558" max="12800" width="9.140625" style="70"/>
    <col min="12801" max="12801" width="0" style="70" hidden="1" customWidth="1"/>
    <col min="12802" max="12802" width="81.85546875" style="70" customWidth="1"/>
    <col min="12803" max="12803" width="18.28515625" style="70" customWidth="1"/>
    <col min="12804" max="12804" width="15.7109375" style="70" customWidth="1"/>
    <col min="12805" max="12805" width="25" style="70" customWidth="1"/>
    <col min="12806" max="12807" width="15.42578125" style="70" customWidth="1"/>
    <col min="12808" max="12808" width="16.42578125" style="70" customWidth="1"/>
    <col min="12809" max="12809" width="15.140625" style="70" bestFit="1" customWidth="1"/>
    <col min="12810" max="12810" width="16.5703125" style="70" bestFit="1" customWidth="1"/>
    <col min="12811" max="12811" width="10" style="70" bestFit="1" customWidth="1"/>
    <col min="12812" max="12812" width="9.140625" style="70"/>
    <col min="12813" max="12813" width="22.140625" style="70" bestFit="1" customWidth="1"/>
    <col min="12814" max="13056" width="9.140625" style="70"/>
    <col min="13057" max="13057" width="0" style="70" hidden="1" customWidth="1"/>
    <col min="13058" max="13058" width="81.85546875" style="70" customWidth="1"/>
    <col min="13059" max="13059" width="18.28515625" style="70" customWidth="1"/>
    <col min="13060" max="13060" width="15.7109375" style="70" customWidth="1"/>
    <col min="13061" max="13061" width="25" style="70" customWidth="1"/>
    <col min="13062" max="13063" width="15.42578125" style="70" customWidth="1"/>
    <col min="13064" max="13064" width="16.42578125" style="70" customWidth="1"/>
    <col min="13065" max="13065" width="15.140625" style="70" bestFit="1" customWidth="1"/>
    <col min="13066" max="13066" width="16.5703125" style="70" bestFit="1" customWidth="1"/>
    <col min="13067" max="13067" width="10" style="70" bestFit="1" customWidth="1"/>
    <col min="13068" max="13068" width="9.140625" style="70"/>
    <col min="13069" max="13069" width="22.140625" style="70" bestFit="1" customWidth="1"/>
    <col min="13070" max="13312" width="9.140625" style="70"/>
    <col min="13313" max="13313" width="0" style="70" hidden="1" customWidth="1"/>
    <col min="13314" max="13314" width="81.85546875" style="70" customWidth="1"/>
    <col min="13315" max="13315" width="18.28515625" style="70" customWidth="1"/>
    <col min="13316" max="13316" width="15.7109375" style="70" customWidth="1"/>
    <col min="13317" max="13317" width="25" style="70" customWidth="1"/>
    <col min="13318" max="13319" width="15.42578125" style="70" customWidth="1"/>
    <col min="13320" max="13320" width="16.42578125" style="70" customWidth="1"/>
    <col min="13321" max="13321" width="15.140625" style="70" bestFit="1" customWidth="1"/>
    <col min="13322" max="13322" width="16.5703125" style="70" bestFit="1" customWidth="1"/>
    <col min="13323" max="13323" width="10" style="70" bestFit="1" customWidth="1"/>
    <col min="13324" max="13324" width="9.140625" style="70"/>
    <col min="13325" max="13325" width="22.140625" style="70" bestFit="1" customWidth="1"/>
    <col min="13326" max="13568" width="9.140625" style="70"/>
    <col min="13569" max="13569" width="0" style="70" hidden="1" customWidth="1"/>
    <col min="13570" max="13570" width="81.85546875" style="70" customWidth="1"/>
    <col min="13571" max="13571" width="18.28515625" style="70" customWidth="1"/>
    <col min="13572" max="13572" width="15.7109375" style="70" customWidth="1"/>
    <col min="13573" max="13573" width="25" style="70" customWidth="1"/>
    <col min="13574" max="13575" width="15.42578125" style="70" customWidth="1"/>
    <col min="13576" max="13576" width="16.42578125" style="70" customWidth="1"/>
    <col min="13577" max="13577" width="15.140625" style="70" bestFit="1" customWidth="1"/>
    <col min="13578" max="13578" width="16.5703125" style="70" bestFit="1" customWidth="1"/>
    <col min="13579" max="13579" width="10" style="70" bestFit="1" customWidth="1"/>
    <col min="13580" max="13580" width="9.140625" style="70"/>
    <col min="13581" max="13581" width="22.140625" style="70" bestFit="1" customWidth="1"/>
    <col min="13582" max="13824" width="9.140625" style="70"/>
    <col min="13825" max="13825" width="0" style="70" hidden="1" customWidth="1"/>
    <col min="13826" max="13826" width="81.85546875" style="70" customWidth="1"/>
    <col min="13827" max="13827" width="18.28515625" style="70" customWidth="1"/>
    <col min="13828" max="13828" width="15.7109375" style="70" customWidth="1"/>
    <col min="13829" max="13829" width="25" style="70" customWidth="1"/>
    <col min="13830" max="13831" width="15.42578125" style="70" customWidth="1"/>
    <col min="13832" max="13832" width="16.42578125" style="70" customWidth="1"/>
    <col min="13833" max="13833" width="15.140625" style="70" bestFit="1" customWidth="1"/>
    <col min="13834" max="13834" width="16.5703125" style="70" bestFit="1" customWidth="1"/>
    <col min="13835" max="13835" width="10" style="70" bestFit="1" customWidth="1"/>
    <col min="13836" max="13836" width="9.140625" style="70"/>
    <col min="13837" max="13837" width="22.140625" style="70" bestFit="1" customWidth="1"/>
    <col min="13838" max="14080" width="9.140625" style="70"/>
    <col min="14081" max="14081" width="0" style="70" hidden="1" customWidth="1"/>
    <col min="14082" max="14082" width="81.85546875" style="70" customWidth="1"/>
    <col min="14083" max="14083" width="18.28515625" style="70" customWidth="1"/>
    <col min="14084" max="14084" width="15.7109375" style="70" customWidth="1"/>
    <col min="14085" max="14085" width="25" style="70" customWidth="1"/>
    <col min="14086" max="14087" width="15.42578125" style="70" customWidth="1"/>
    <col min="14088" max="14088" width="16.42578125" style="70" customWidth="1"/>
    <col min="14089" max="14089" width="15.140625" style="70" bestFit="1" customWidth="1"/>
    <col min="14090" max="14090" width="16.5703125" style="70" bestFit="1" customWidth="1"/>
    <col min="14091" max="14091" width="10" style="70" bestFit="1" customWidth="1"/>
    <col min="14092" max="14092" width="9.140625" style="70"/>
    <col min="14093" max="14093" width="22.140625" style="70" bestFit="1" customWidth="1"/>
    <col min="14094" max="14336" width="9.140625" style="70"/>
    <col min="14337" max="14337" width="0" style="70" hidden="1" customWidth="1"/>
    <col min="14338" max="14338" width="81.85546875" style="70" customWidth="1"/>
    <col min="14339" max="14339" width="18.28515625" style="70" customWidth="1"/>
    <col min="14340" max="14340" width="15.7109375" style="70" customWidth="1"/>
    <col min="14341" max="14341" width="25" style="70" customWidth="1"/>
    <col min="14342" max="14343" width="15.42578125" style="70" customWidth="1"/>
    <col min="14344" max="14344" width="16.42578125" style="70" customWidth="1"/>
    <col min="14345" max="14345" width="15.140625" style="70" bestFit="1" customWidth="1"/>
    <col min="14346" max="14346" width="16.5703125" style="70" bestFit="1" customWidth="1"/>
    <col min="14347" max="14347" width="10" style="70" bestFit="1" customWidth="1"/>
    <col min="14348" max="14348" width="9.140625" style="70"/>
    <col min="14349" max="14349" width="22.140625" style="70" bestFit="1" customWidth="1"/>
    <col min="14350" max="14592" width="9.140625" style="70"/>
    <col min="14593" max="14593" width="0" style="70" hidden="1" customWidth="1"/>
    <col min="14594" max="14594" width="81.85546875" style="70" customWidth="1"/>
    <col min="14595" max="14595" width="18.28515625" style="70" customWidth="1"/>
    <col min="14596" max="14596" width="15.7109375" style="70" customWidth="1"/>
    <col min="14597" max="14597" width="25" style="70" customWidth="1"/>
    <col min="14598" max="14599" width="15.42578125" style="70" customWidth="1"/>
    <col min="14600" max="14600" width="16.42578125" style="70" customWidth="1"/>
    <col min="14601" max="14601" width="15.140625" style="70" bestFit="1" customWidth="1"/>
    <col min="14602" max="14602" width="16.5703125" style="70" bestFit="1" customWidth="1"/>
    <col min="14603" max="14603" width="10" style="70" bestFit="1" customWidth="1"/>
    <col min="14604" max="14604" width="9.140625" style="70"/>
    <col min="14605" max="14605" width="22.140625" style="70" bestFit="1" customWidth="1"/>
    <col min="14606" max="14848" width="9.140625" style="70"/>
    <col min="14849" max="14849" width="0" style="70" hidden="1" customWidth="1"/>
    <col min="14850" max="14850" width="81.85546875" style="70" customWidth="1"/>
    <col min="14851" max="14851" width="18.28515625" style="70" customWidth="1"/>
    <col min="14852" max="14852" width="15.7109375" style="70" customWidth="1"/>
    <col min="14853" max="14853" width="25" style="70" customWidth="1"/>
    <col min="14854" max="14855" width="15.42578125" style="70" customWidth="1"/>
    <col min="14856" max="14856" width="16.42578125" style="70" customWidth="1"/>
    <col min="14857" max="14857" width="15.140625" style="70" bestFit="1" customWidth="1"/>
    <col min="14858" max="14858" width="16.5703125" style="70" bestFit="1" customWidth="1"/>
    <col min="14859" max="14859" width="10" style="70" bestFit="1" customWidth="1"/>
    <col min="14860" max="14860" width="9.140625" style="70"/>
    <col min="14861" max="14861" width="22.140625" style="70" bestFit="1" customWidth="1"/>
    <col min="14862" max="15104" width="9.140625" style="70"/>
    <col min="15105" max="15105" width="0" style="70" hidden="1" customWidth="1"/>
    <col min="15106" max="15106" width="81.85546875" style="70" customWidth="1"/>
    <col min="15107" max="15107" width="18.28515625" style="70" customWidth="1"/>
    <col min="15108" max="15108" width="15.7109375" style="70" customWidth="1"/>
    <col min="15109" max="15109" width="25" style="70" customWidth="1"/>
    <col min="15110" max="15111" width="15.42578125" style="70" customWidth="1"/>
    <col min="15112" max="15112" width="16.42578125" style="70" customWidth="1"/>
    <col min="15113" max="15113" width="15.140625" style="70" bestFit="1" customWidth="1"/>
    <col min="15114" max="15114" width="16.5703125" style="70" bestFit="1" customWidth="1"/>
    <col min="15115" max="15115" width="10" style="70" bestFit="1" customWidth="1"/>
    <col min="15116" max="15116" width="9.140625" style="70"/>
    <col min="15117" max="15117" width="22.140625" style="70" bestFit="1" customWidth="1"/>
    <col min="15118" max="15360" width="9.140625" style="70"/>
    <col min="15361" max="15361" width="0" style="70" hidden="1" customWidth="1"/>
    <col min="15362" max="15362" width="81.85546875" style="70" customWidth="1"/>
    <col min="15363" max="15363" width="18.28515625" style="70" customWidth="1"/>
    <col min="15364" max="15364" width="15.7109375" style="70" customWidth="1"/>
    <col min="15365" max="15365" width="25" style="70" customWidth="1"/>
    <col min="15366" max="15367" width="15.42578125" style="70" customWidth="1"/>
    <col min="15368" max="15368" width="16.42578125" style="70" customWidth="1"/>
    <col min="15369" max="15369" width="15.140625" style="70" bestFit="1" customWidth="1"/>
    <col min="15370" max="15370" width="16.5703125" style="70" bestFit="1" customWidth="1"/>
    <col min="15371" max="15371" width="10" style="70" bestFit="1" customWidth="1"/>
    <col min="15372" max="15372" width="9.140625" style="70"/>
    <col min="15373" max="15373" width="22.140625" style="70" bestFit="1" customWidth="1"/>
    <col min="15374" max="15616" width="9.140625" style="70"/>
    <col min="15617" max="15617" width="0" style="70" hidden="1" customWidth="1"/>
    <col min="15618" max="15618" width="81.85546875" style="70" customWidth="1"/>
    <col min="15619" max="15619" width="18.28515625" style="70" customWidth="1"/>
    <col min="15620" max="15620" width="15.7109375" style="70" customWidth="1"/>
    <col min="15621" max="15621" width="25" style="70" customWidth="1"/>
    <col min="15622" max="15623" width="15.42578125" style="70" customWidth="1"/>
    <col min="15624" max="15624" width="16.42578125" style="70" customWidth="1"/>
    <col min="15625" max="15625" width="15.140625" style="70" bestFit="1" customWidth="1"/>
    <col min="15626" max="15626" width="16.5703125" style="70" bestFit="1" customWidth="1"/>
    <col min="15627" max="15627" width="10" style="70" bestFit="1" customWidth="1"/>
    <col min="15628" max="15628" width="9.140625" style="70"/>
    <col min="15629" max="15629" width="22.140625" style="70" bestFit="1" customWidth="1"/>
    <col min="15630" max="15872" width="9.140625" style="70"/>
    <col min="15873" max="15873" width="0" style="70" hidden="1" customWidth="1"/>
    <col min="15874" max="15874" width="81.85546875" style="70" customWidth="1"/>
    <col min="15875" max="15875" width="18.28515625" style="70" customWidth="1"/>
    <col min="15876" max="15876" width="15.7109375" style="70" customWidth="1"/>
    <col min="15877" max="15877" width="25" style="70" customWidth="1"/>
    <col min="15878" max="15879" width="15.42578125" style="70" customWidth="1"/>
    <col min="15880" max="15880" width="16.42578125" style="70" customWidth="1"/>
    <col min="15881" max="15881" width="15.140625" style="70" bestFit="1" customWidth="1"/>
    <col min="15882" max="15882" width="16.5703125" style="70" bestFit="1" customWidth="1"/>
    <col min="15883" max="15883" width="10" style="70" bestFit="1" customWidth="1"/>
    <col min="15884" max="15884" width="9.140625" style="70"/>
    <col min="15885" max="15885" width="22.140625" style="70" bestFit="1" customWidth="1"/>
    <col min="15886" max="16128" width="9.140625" style="70"/>
    <col min="16129" max="16129" width="0" style="70" hidden="1" customWidth="1"/>
    <col min="16130" max="16130" width="81.85546875" style="70" customWidth="1"/>
    <col min="16131" max="16131" width="18.28515625" style="70" customWidth="1"/>
    <col min="16132" max="16132" width="15.7109375" style="70" customWidth="1"/>
    <col min="16133" max="16133" width="25" style="70" customWidth="1"/>
    <col min="16134" max="16135" width="15.42578125" style="70" customWidth="1"/>
    <col min="16136" max="16136" width="16.42578125" style="70" customWidth="1"/>
    <col min="16137" max="16137" width="15.140625" style="70" bestFit="1" customWidth="1"/>
    <col min="16138" max="16138" width="16.5703125" style="70" bestFit="1" customWidth="1"/>
    <col min="16139" max="16139" width="10" style="70" bestFit="1" customWidth="1"/>
    <col min="16140" max="16140" width="9.140625" style="70"/>
    <col min="16141" max="16141" width="22.140625" style="70" bestFit="1" customWidth="1"/>
    <col min="16142" max="16384" width="9.140625" style="70"/>
  </cols>
  <sheetData>
    <row r="1" spans="2:13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3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3" x14ac:dyDescent="0.25">
      <c r="B3" s="125" t="s">
        <v>2</v>
      </c>
      <c r="C3" s="129"/>
      <c r="D3" s="128"/>
      <c r="E3" s="127"/>
      <c r="F3" s="127"/>
      <c r="G3" s="127"/>
      <c r="H3" s="126"/>
    </row>
    <row r="4" spans="2:13" ht="45" x14ac:dyDescent="0.25">
      <c r="B4" s="178" t="s">
        <v>403</v>
      </c>
      <c r="C4" s="129"/>
      <c r="D4" s="130"/>
      <c r="E4" s="129"/>
      <c r="F4" s="129"/>
      <c r="G4" s="129"/>
      <c r="H4" s="131"/>
    </row>
    <row r="5" spans="2:13" x14ac:dyDescent="0.25">
      <c r="B5" s="4" t="s">
        <v>4</v>
      </c>
      <c r="C5" s="123"/>
      <c r="D5" s="124"/>
      <c r="E5" s="123"/>
      <c r="F5" s="123"/>
      <c r="G5" s="123"/>
      <c r="H5" s="122"/>
    </row>
    <row r="6" spans="2:13" x14ac:dyDescent="0.25">
      <c r="B6" s="125"/>
      <c r="C6" s="123"/>
      <c r="D6" s="124"/>
      <c r="E6" s="123"/>
      <c r="F6" s="123"/>
      <c r="G6" s="123"/>
      <c r="H6" s="122"/>
    </row>
    <row r="7" spans="2:13" s="3" customFormat="1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9" t="s">
        <v>11</v>
      </c>
      <c r="I7" s="1"/>
      <c r="J7" s="2"/>
    </row>
    <row r="8" spans="2:13" s="3" customFormat="1" x14ac:dyDescent="0.25">
      <c r="B8" s="4" t="s">
        <v>12</v>
      </c>
      <c r="C8" s="19"/>
      <c r="D8" s="75"/>
      <c r="E8" s="21"/>
      <c r="F8" s="22"/>
      <c r="G8" s="180"/>
      <c r="H8" s="26"/>
      <c r="I8" s="1"/>
      <c r="J8" s="2"/>
    </row>
    <row r="9" spans="2:13" s="3" customFormat="1" x14ac:dyDescent="0.25">
      <c r="B9" s="4" t="s">
        <v>13</v>
      </c>
      <c r="C9" s="19"/>
      <c r="D9" s="75"/>
      <c r="E9" s="21"/>
      <c r="F9" s="22"/>
      <c r="G9" s="180"/>
      <c r="H9" s="26"/>
      <c r="I9" s="1"/>
      <c r="J9" s="2"/>
    </row>
    <row r="10" spans="2:13" s="3" customFormat="1" x14ac:dyDescent="0.25">
      <c r="B10" s="27" t="s">
        <v>14</v>
      </c>
      <c r="C10" s="19"/>
      <c r="D10" s="75"/>
      <c r="E10" s="21"/>
      <c r="F10" s="22"/>
      <c r="G10" s="180"/>
      <c r="H10" s="26"/>
      <c r="I10" s="1"/>
      <c r="J10" s="1"/>
    </row>
    <row r="11" spans="2:13" s="3" customFormat="1" x14ac:dyDescent="0.25">
      <c r="B11" s="45" t="s">
        <v>257</v>
      </c>
      <c r="C11" s="181" t="s">
        <v>16</v>
      </c>
      <c r="D11" s="182">
        <v>430</v>
      </c>
      <c r="E11" s="183">
        <v>4435.07</v>
      </c>
      <c r="F11" s="61">
        <v>4.9800000000000004</v>
      </c>
      <c r="G11" s="184">
        <v>5.2198999999999991</v>
      </c>
      <c r="H11" s="41" t="s">
        <v>256</v>
      </c>
      <c r="I11" s="1"/>
      <c r="J11" s="185"/>
      <c r="K11" s="185"/>
      <c r="L11" s="186"/>
      <c r="M11" s="186"/>
    </row>
    <row r="12" spans="2:13" s="3" customFormat="1" x14ac:dyDescent="0.25">
      <c r="B12" s="45" t="s">
        <v>404</v>
      </c>
      <c r="C12" s="181" t="s">
        <v>405</v>
      </c>
      <c r="D12" s="182">
        <v>200</v>
      </c>
      <c r="E12" s="183">
        <v>3737.56</v>
      </c>
      <c r="F12" s="61">
        <v>4.1900000000000004</v>
      </c>
      <c r="G12" s="184">
        <v>4.2398999999999996</v>
      </c>
      <c r="H12" s="41" t="s">
        <v>406</v>
      </c>
      <c r="I12" s="1"/>
      <c r="J12" s="185"/>
      <c r="K12" s="185"/>
      <c r="L12" s="186"/>
      <c r="M12" s="186"/>
    </row>
    <row r="13" spans="2:13" s="3" customFormat="1" x14ac:dyDescent="0.25">
      <c r="B13" s="45" t="s">
        <v>407</v>
      </c>
      <c r="C13" s="181" t="s">
        <v>16</v>
      </c>
      <c r="D13" s="182">
        <v>300</v>
      </c>
      <c r="E13" s="183">
        <v>3153.61</v>
      </c>
      <c r="F13" s="61">
        <v>3.54</v>
      </c>
      <c r="G13" s="184">
        <v>4.6050000000000004</v>
      </c>
      <c r="H13" s="41" t="s">
        <v>408</v>
      </c>
      <c r="I13" s="1"/>
      <c r="J13" s="185"/>
      <c r="K13" s="185"/>
      <c r="L13" s="186"/>
      <c r="M13" s="186"/>
    </row>
    <row r="14" spans="2:13" s="3" customFormat="1" x14ac:dyDescent="0.25">
      <c r="B14" s="45" t="s">
        <v>409</v>
      </c>
      <c r="C14" s="181" t="s">
        <v>410</v>
      </c>
      <c r="D14" s="182">
        <v>250</v>
      </c>
      <c r="E14" s="183">
        <v>2683.79</v>
      </c>
      <c r="F14" s="61">
        <v>3.01</v>
      </c>
      <c r="G14" s="184">
        <v>4.5518999999999998</v>
      </c>
      <c r="H14" s="41" t="s">
        <v>411</v>
      </c>
      <c r="I14" s="1"/>
      <c r="J14" s="185"/>
      <c r="K14" s="185"/>
      <c r="L14" s="186"/>
      <c r="M14" s="186"/>
    </row>
    <row r="15" spans="2:13" s="3" customFormat="1" x14ac:dyDescent="0.25">
      <c r="B15" s="45" t="s">
        <v>412</v>
      </c>
      <c r="C15" s="181" t="s">
        <v>16</v>
      </c>
      <c r="D15" s="182">
        <v>250</v>
      </c>
      <c r="E15" s="183">
        <v>2653.81</v>
      </c>
      <c r="F15" s="61">
        <v>2.98</v>
      </c>
      <c r="G15" s="184">
        <v>4.3775000000000004</v>
      </c>
      <c r="H15" s="41" t="s">
        <v>413</v>
      </c>
      <c r="I15" s="1"/>
      <c r="J15" s="185"/>
      <c r="K15" s="185"/>
      <c r="L15" s="186"/>
      <c r="M15" s="186"/>
    </row>
    <row r="16" spans="2:13" s="3" customFormat="1" x14ac:dyDescent="0.25">
      <c r="B16" s="45" t="s">
        <v>414</v>
      </c>
      <c r="C16" s="181" t="s">
        <v>16</v>
      </c>
      <c r="D16" s="182">
        <v>250</v>
      </c>
      <c r="E16" s="183">
        <v>2640.31</v>
      </c>
      <c r="F16" s="61">
        <v>2.96</v>
      </c>
      <c r="G16" s="184">
        <v>4.5099</v>
      </c>
      <c r="H16" s="41" t="s">
        <v>415</v>
      </c>
      <c r="I16" s="1"/>
      <c r="J16" s="185"/>
      <c r="K16" s="185"/>
      <c r="L16" s="186"/>
      <c r="M16" s="186"/>
    </row>
    <row r="17" spans="2:13" s="3" customFormat="1" x14ac:dyDescent="0.25">
      <c r="B17" s="45" t="s">
        <v>416</v>
      </c>
      <c r="C17" s="181" t="s">
        <v>16</v>
      </c>
      <c r="D17" s="182">
        <v>250</v>
      </c>
      <c r="E17" s="183">
        <v>2623.59</v>
      </c>
      <c r="F17" s="61">
        <v>2.94</v>
      </c>
      <c r="G17" s="184">
        <v>4.5400999999999998</v>
      </c>
      <c r="H17" s="41" t="s">
        <v>417</v>
      </c>
      <c r="I17" s="1"/>
      <c r="J17" s="185"/>
      <c r="K17" s="185"/>
      <c r="L17" s="186"/>
      <c r="M17" s="186"/>
    </row>
    <row r="18" spans="2:13" s="3" customFormat="1" x14ac:dyDescent="0.25">
      <c r="B18" s="45" t="s">
        <v>418</v>
      </c>
      <c r="C18" s="181" t="s">
        <v>16</v>
      </c>
      <c r="D18" s="182">
        <v>250</v>
      </c>
      <c r="E18" s="183">
        <v>2615.44</v>
      </c>
      <c r="F18" s="61">
        <v>2.93</v>
      </c>
      <c r="G18" s="184">
        <v>4.8498999999999999</v>
      </c>
      <c r="H18" s="41" t="s">
        <v>419</v>
      </c>
      <c r="I18" s="1"/>
      <c r="J18" s="185"/>
      <c r="K18" s="185"/>
      <c r="L18" s="186"/>
      <c r="M18" s="186"/>
    </row>
    <row r="19" spans="2:13" s="3" customFormat="1" x14ac:dyDescent="0.25">
      <c r="B19" s="45" t="s">
        <v>420</v>
      </c>
      <c r="C19" s="181" t="s">
        <v>19</v>
      </c>
      <c r="D19" s="182">
        <v>250</v>
      </c>
      <c r="E19" s="183">
        <v>2615.58</v>
      </c>
      <c r="F19" s="61">
        <v>2.93</v>
      </c>
      <c r="G19" s="184">
        <v>4.5748999999999995</v>
      </c>
      <c r="H19" s="41" t="s">
        <v>421</v>
      </c>
      <c r="I19" s="1"/>
      <c r="J19" s="185"/>
      <c r="K19" s="185"/>
      <c r="L19" s="186"/>
      <c r="M19" s="186"/>
    </row>
    <row r="20" spans="2:13" s="3" customFormat="1" x14ac:dyDescent="0.25">
      <c r="B20" s="45" t="s">
        <v>422</v>
      </c>
      <c r="C20" s="181" t="s">
        <v>16</v>
      </c>
      <c r="D20" s="182">
        <v>250</v>
      </c>
      <c r="E20" s="183">
        <v>2608.2199999999998</v>
      </c>
      <c r="F20" s="61">
        <v>2.93</v>
      </c>
      <c r="G20" s="184">
        <v>4.8250000000000002</v>
      </c>
      <c r="H20" s="41" t="s">
        <v>423</v>
      </c>
      <c r="I20" s="1"/>
      <c r="J20" s="185"/>
      <c r="K20" s="185"/>
      <c r="L20" s="186"/>
      <c r="M20" s="186"/>
    </row>
    <row r="21" spans="2:13" s="3" customFormat="1" x14ac:dyDescent="0.25">
      <c r="B21" s="45" t="s">
        <v>424</v>
      </c>
      <c r="C21" s="181" t="s">
        <v>32</v>
      </c>
      <c r="D21" s="182">
        <v>250</v>
      </c>
      <c r="E21" s="183">
        <v>2581.9899999999998</v>
      </c>
      <c r="F21" s="61">
        <v>2.9</v>
      </c>
      <c r="G21" s="184">
        <v>4.4875999999999996</v>
      </c>
      <c r="H21" s="41" t="s">
        <v>425</v>
      </c>
      <c r="I21" s="1"/>
      <c r="J21" s="185"/>
      <c r="K21" s="185"/>
      <c r="L21" s="186"/>
      <c r="M21" s="186"/>
    </row>
    <row r="22" spans="2:13" s="3" customFormat="1" x14ac:dyDescent="0.25">
      <c r="B22" s="45" t="s">
        <v>426</v>
      </c>
      <c r="C22" s="181" t="s">
        <v>16</v>
      </c>
      <c r="D22" s="182">
        <v>250</v>
      </c>
      <c r="E22" s="183">
        <v>2530.1799999999998</v>
      </c>
      <c r="F22" s="61">
        <v>2.84</v>
      </c>
      <c r="G22" s="184">
        <v>4.9074999999999998</v>
      </c>
      <c r="H22" s="41" t="s">
        <v>427</v>
      </c>
      <c r="I22" s="1"/>
      <c r="J22" s="185"/>
      <c r="K22" s="185"/>
      <c r="L22" s="186"/>
      <c r="M22" s="186"/>
    </row>
    <row r="23" spans="2:13" s="3" customFormat="1" x14ac:dyDescent="0.25">
      <c r="B23" s="45" t="s">
        <v>428</v>
      </c>
      <c r="C23" s="181" t="s">
        <v>410</v>
      </c>
      <c r="D23" s="182">
        <v>250</v>
      </c>
      <c r="E23" s="183">
        <v>2517.92</v>
      </c>
      <c r="F23" s="61">
        <v>2.82</v>
      </c>
      <c r="G23" s="184">
        <v>4.2328000000000001</v>
      </c>
      <c r="H23" s="41" t="s">
        <v>429</v>
      </c>
      <c r="I23" s="1"/>
      <c r="J23" s="185"/>
      <c r="K23" s="185"/>
      <c r="L23" s="186"/>
      <c r="M23" s="186"/>
    </row>
    <row r="24" spans="2:13" s="3" customFormat="1" x14ac:dyDescent="0.25">
      <c r="B24" s="45" t="s">
        <v>430</v>
      </c>
      <c r="C24" s="181" t="s">
        <v>16</v>
      </c>
      <c r="D24" s="182">
        <v>250</v>
      </c>
      <c r="E24" s="183">
        <v>2504.59</v>
      </c>
      <c r="F24" s="61">
        <v>2.81</v>
      </c>
      <c r="G24" s="184">
        <v>5.35</v>
      </c>
      <c r="H24" s="41" t="s">
        <v>431</v>
      </c>
      <c r="I24" s="1"/>
      <c r="J24" s="185"/>
      <c r="K24" s="185"/>
      <c r="L24" s="186"/>
      <c r="M24" s="186"/>
    </row>
    <row r="25" spans="2:13" s="3" customFormat="1" x14ac:dyDescent="0.25">
      <c r="B25" s="45" t="s">
        <v>432</v>
      </c>
      <c r="C25" s="181" t="s">
        <v>410</v>
      </c>
      <c r="D25" s="182">
        <v>100</v>
      </c>
      <c r="E25" s="183">
        <v>1031.3900000000001</v>
      </c>
      <c r="F25" s="61">
        <v>1.1599999999999999</v>
      </c>
      <c r="G25" s="184">
        <v>5.6849999999999996</v>
      </c>
      <c r="H25" s="41" t="s">
        <v>433</v>
      </c>
      <c r="I25" s="1"/>
      <c r="J25" s="185"/>
      <c r="K25" s="185"/>
      <c r="L25" s="186"/>
      <c r="M25" s="186"/>
    </row>
    <row r="26" spans="2:13" s="3" customFormat="1" x14ac:dyDescent="0.25">
      <c r="B26" s="45" t="s">
        <v>434</v>
      </c>
      <c r="C26" s="181" t="s">
        <v>16</v>
      </c>
      <c r="D26" s="182">
        <v>1000</v>
      </c>
      <c r="E26" s="183">
        <v>1011.95</v>
      </c>
      <c r="F26" s="61">
        <v>1.1399999999999999</v>
      </c>
      <c r="G26" s="184">
        <v>6.4349999999999987</v>
      </c>
      <c r="H26" s="41" t="s">
        <v>435</v>
      </c>
      <c r="I26" s="1"/>
      <c r="J26" s="185"/>
      <c r="K26" s="185"/>
      <c r="L26" s="186"/>
      <c r="M26" s="186"/>
    </row>
    <row r="27" spans="2:13" s="3" customFormat="1" x14ac:dyDescent="0.25">
      <c r="B27" s="45" t="s">
        <v>436</v>
      </c>
      <c r="C27" s="181" t="s">
        <v>16</v>
      </c>
      <c r="D27" s="182">
        <v>100</v>
      </c>
      <c r="E27" s="183">
        <v>1020.67</v>
      </c>
      <c r="F27" s="61">
        <v>1.1399999999999999</v>
      </c>
      <c r="G27" s="184">
        <v>4.51</v>
      </c>
      <c r="H27" s="41" t="s">
        <v>437</v>
      </c>
      <c r="I27" s="1"/>
      <c r="J27" s="185"/>
      <c r="K27" s="185"/>
      <c r="L27" s="186"/>
      <c r="M27" s="186"/>
    </row>
    <row r="28" spans="2:13" s="3" customFormat="1" x14ac:dyDescent="0.25">
      <c r="B28" s="45" t="s">
        <v>438</v>
      </c>
      <c r="C28" s="181" t="s">
        <v>16</v>
      </c>
      <c r="D28" s="182">
        <v>100</v>
      </c>
      <c r="E28" s="183">
        <v>1000.74</v>
      </c>
      <c r="F28" s="61">
        <v>1.1200000000000001</v>
      </c>
      <c r="G28" s="184">
        <v>6.2249999999999996</v>
      </c>
      <c r="H28" s="41" t="s">
        <v>439</v>
      </c>
      <c r="I28" s="1"/>
      <c r="J28" s="185"/>
      <c r="K28" s="185"/>
      <c r="L28" s="186"/>
      <c r="M28" s="186"/>
    </row>
    <row r="29" spans="2:13" s="3" customFormat="1" x14ac:dyDescent="0.25">
      <c r="B29" s="45" t="s">
        <v>440</v>
      </c>
      <c r="C29" s="181" t="s">
        <v>32</v>
      </c>
      <c r="D29" s="182">
        <v>50</v>
      </c>
      <c r="E29" s="183">
        <v>534.57000000000005</v>
      </c>
      <c r="F29" s="61">
        <v>0.6</v>
      </c>
      <c r="G29" s="184">
        <v>5.0606</v>
      </c>
      <c r="H29" s="41" t="s">
        <v>441</v>
      </c>
      <c r="I29" s="1"/>
      <c r="J29" s="185"/>
      <c r="K29" s="185"/>
      <c r="L29" s="186"/>
      <c r="M29" s="186"/>
    </row>
    <row r="30" spans="2:13" s="3" customFormat="1" x14ac:dyDescent="0.25">
      <c r="B30" s="45" t="s">
        <v>442</v>
      </c>
      <c r="C30" s="181" t="s">
        <v>410</v>
      </c>
      <c r="D30" s="182">
        <v>50</v>
      </c>
      <c r="E30" s="183">
        <v>526.36</v>
      </c>
      <c r="F30" s="61">
        <v>0.59</v>
      </c>
      <c r="G30" s="184">
        <v>5.7</v>
      </c>
      <c r="H30" s="41" t="s">
        <v>443</v>
      </c>
      <c r="I30" s="1"/>
      <c r="J30" s="185"/>
      <c r="K30" s="185"/>
      <c r="L30" s="186"/>
      <c r="M30" s="186"/>
    </row>
    <row r="31" spans="2:13" s="3" customFormat="1" x14ac:dyDescent="0.25">
      <c r="B31" s="45" t="s">
        <v>444</v>
      </c>
      <c r="C31" s="181" t="s">
        <v>32</v>
      </c>
      <c r="D31" s="182">
        <v>30</v>
      </c>
      <c r="E31" s="183">
        <v>312.81</v>
      </c>
      <c r="F31" s="61">
        <v>0.35</v>
      </c>
      <c r="G31" s="184">
        <v>5.9804999999999993</v>
      </c>
      <c r="H31" s="41" t="s">
        <v>445</v>
      </c>
      <c r="I31" s="1"/>
      <c r="J31" s="185"/>
      <c r="K31" s="185"/>
      <c r="L31" s="186"/>
      <c r="M31" s="186"/>
    </row>
    <row r="32" spans="2:13" s="3" customFormat="1" x14ac:dyDescent="0.25">
      <c r="B32" s="27" t="s">
        <v>92</v>
      </c>
      <c r="C32" s="27"/>
      <c r="D32" s="51"/>
      <c r="E32" s="187">
        <f>SUM(E11:E31)</f>
        <v>45340.149999999994</v>
      </c>
      <c r="F32" s="36">
        <f>SUM(F11:F31)</f>
        <v>50.86</v>
      </c>
      <c r="G32" s="85"/>
      <c r="H32" s="41"/>
      <c r="I32" s="1"/>
      <c r="J32" s="173"/>
      <c r="K32" s="151"/>
      <c r="L32" s="186"/>
      <c r="M32" s="186"/>
    </row>
    <row r="33" spans="2:13" s="3" customFormat="1" x14ac:dyDescent="0.25">
      <c r="B33" s="4" t="s">
        <v>446</v>
      </c>
      <c r="C33" s="19"/>
      <c r="D33" s="120"/>
      <c r="E33" s="188"/>
      <c r="F33" s="189"/>
      <c r="G33" s="190"/>
      <c r="H33" s="118"/>
      <c r="I33" s="1"/>
      <c r="J33" s="1"/>
      <c r="L33" s="186"/>
      <c r="M33" s="186"/>
    </row>
    <row r="34" spans="2:13" s="49" customFormat="1" x14ac:dyDescent="0.25">
      <c r="B34" s="4" t="s">
        <v>14</v>
      </c>
      <c r="C34" s="19"/>
      <c r="D34" s="120"/>
      <c r="E34" s="191"/>
      <c r="F34" s="189"/>
      <c r="G34" s="190"/>
      <c r="H34" s="118"/>
      <c r="I34" s="1"/>
      <c r="J34" s="1"/>
      <c r="L34" s="186"/>
      <c r="M34" s="186"/>
    </row>
    <row r="35" spans="2:13" s="49" customFormat="1" x14ac:dyDescent="0.25">
      <c r="B35" s="45" t="s">
        <v>447</v>
      </c>
      <c r="C35" s="181" t="s">
        <v>273</v>
      </c>
      <c r="D35" s="182">
        <v>250</v>
      </c>
      <c r="E35" s="183">
        <v>3110.34</v>
      </c>
      <c r="F35" s="61">
        <v>3.49</v>
      </c>
      <c r="G35" s="184">
        <v>5.15</v>
      </c>
      <c r="H35" s="41" t="s">
        <v>448</v>
      </c>
      <c r="I35" s="1"/>
      <c r="J35" s="1"/>
      <c r="L35" s="186"/>
      <c r="M35" s="186"/>
    </row>
    <row r="36" spans="2:13" s="135" customFormat="1" x14ac:dyDescent="0.25">
      <c r="B36" s="27" t="s">
        <v>92</v>
      </c>
      <c r="C36" s="19"/>
      <c r="D36" s="120"/>
      <c r="E36" s="192">
        <f>SUM(E35:E35)</f>
        <v>3110.34</v>
      </c>
      <c r="F36" s="193">
        <f>SUM(F35:F35)</f>
        <v>3.49</v>
      </c>
      <c r="G36" s="194"/>
      <c r="H36" s="41"/>
      <c r="I36" s="1"/>
      <c r="J36" s="1"/>
      <c r="K36" s="3"/>
      <c r="L36" s="186"/>
      <c r="M36" s="186"/>
    </row>
    <row r="37" spans="2:13" s="49" customFormat="1" x14ac:dyDescent="0.25">
      <c r="B37" s="27" t="s">
        <v>449</v>
      </c>
      <c r="C37" s="19"/>
      <c r="D37" s="195"/>
      <c r="E37" s="196"/>
      <c r="F37" s="37"/>
      <c r="G37" s="197"/>
      <c r="H37" s="198"/>
      <c r="I37" s="1"/>
      <c r="J37" s="1"/>
      <c r="L37" s="186"/>
      <c r="M37" s="186"/>
    </row>
    <row r="38" spans="2:13" s="49" customFormat="1" x14ac:dyDescent="0.25">
      <c r="B38" s="45" t="s">
        <v>450</v>
      </c>
      <c r="C38" s="28" t="s">
        <v>451</v>
      </c>
      <c r="D38" s="199">
        <v>32</v>
      </c>
      <c r="E38" s="200">
        <v>3169.8</v>
      </c>
      <c r="F38" s="48">
        <v>3.56</v>
      </c>
      <c r="G38" s="201">
        <v>4.5748999999999995</v>
      </c>
      <c r="H38" s="198" t="s">
        <v>452</v>
      </c>
      <c r="I38" s="1"/>
      <c r="J38" s="1"/>
      <c r="K38" s="3"/>
      <c r="L38" s="186"/>
      <c r="M38" s="186"/>
    </row>
    <row r="39" spans="2:13" s="49" customFormat="1" x14ac:dyDescent="0.25">
      <c r="B39" s="27" t="s">
        <v>92</v>
      </c>
      <c r="C39" s="19"/>
      <c r="D39" s="195"/>
      <c r="E39" s="187">
        <f>SUM(E38:E38)</f>
        <v>3169.8</v>
      </c>
      <c r="F39" s="36">
        <f>SUM(F38:F38)</f>
        <v>3.56</v>
      </c>
      <c r="G39" s="37"/>
      <c r="H39" s="198"/>
      <c r="I39" s="202"/>
      <c r="J39" s="1"/>
      <c r="K39" s="3"/>
      <c r="L39" s="186"/>
      <c r="M39" s="186"/>
    </row>
    <row r="40" spans="2:13" s="49" customFormat="1" x14ac:dyDescent="0.25">
      <c r="B40" s="4" t="s">
        <v>94</v>
      </c>
      <c r="C40" s="19"/>
      <c r="D40" s="195"/>
      <c r="E40" s="203"/>
      <c r="F40" s="37"/>
      <c r="G40" s="37"/>
      <c r="H40" s="198"/>
      <c r="I40" s="202"/>
      <c r="J40" s="1"/>
      <c r="K40" s="3"/>
      <c r="L40" s="186"/>
      <c r="M40" s="186"/>
    </row>
    <row r="41" spans="2:13" s="49" customFormat="1" x14ac:dyDescent="0.25">
      <c r="B41" s="4" t="s">
        <v>95</v>
      </c>
      <c r="C41" s="19"/>
      <c r="D41" s="195"/>
      <c r="E41" s="203"/>
      <c r="F41" s="37"/>
      <c r="G41" s="37"/>
      <c r="H41" s="198"/>
      <c r="I41" s="202"/>
      <c r="J41" s="1"/>
      <c r="K41" s="3"/>
      <c r="L41" s="186"/>
      <c r="M41" s="186"/>
    </row>
    <row r="42" spans="2:13" s="49" customFormat="1" x14ac:dyDescent="0.25">
      <c r="B42" s="45" t="s">
        <v>453</v>
      </c>
      <c r="C42" s="43" t="s">
        <v>103</v>
      </c>
      <c r="D42" s="204">
        <v>10500000</v>
      </c>
      <c r="E42" s="200">
        <v>10881.08</v>
      </c>
      <c r="F42" s="48">
        <v>12.21</v>
      </c>
      <c r="G42" s="48">
        <v>4.6855000000000002</v>
      </c>
      <c r="H42" s="198" t="s">
        <v>454</v>
      </c>
      <c r="I42" s="202"/>
      <c r="J42" s="1"/>
      <c r="K42" s="3"/>
      <c r="L42" s="186"/>
      <c r="M42" s="186"/>
    </row>
    <row r="43" spans="2:13" s="49" customFormat="1" x14ac:dyDescent="0.25">
      <c r="B43" s="45" t="s">
        <v>294</v>
      </c>
      <c r="C43" s="43" t="s">
        <v>103</v>
      </c>
      <c r="D43" s="204">
        <v>7500000</v>
      </c>
      <c r="E43" s="200">
        <v>7890.86</v>
      </c>
      <c r="F43" s="48">
        <v>8.85</v>
      </c>
      <c r="G43" s="48">
        <v>4.9612999999999996</v>
      </c>
      <c r="H43" s="198" t="s">
        <v>295</v>
      </c>
      <c r="I43" s="202"/>
      <c r="J43" s="1"/>
      <c r="K43" s="3"/>
      <c r="L43" s="186"/>
      <c r="M43" s="186"/>
    </row>
    <row r="44" spans="2:13" s="49" customFormat="1" x14ac:dyDescent="0.25">
      <c r="B44" s="45" t="s">
        <v>307</v>
      </c>
      <c r="C44" s="43" t="s">
        <v>103</v>
      </c>
      <c r="D44" s="204">
        <v>5000000</v>
      </c>
      <c r="E44" s="200">
        <v>5193.75</v>
      </c>
      <c r="F44" s="48">
        <v>5.83</v>
      </c>
      <c r="G44" s="48">
        <v>3.7641</v>
      </c>
      <c r="H44" s="198" t="s">
        <v>308</v>
      </c>
      <c r="I44" s="202"/>
      <c r="J44" s="1"/>
      <c r="K44" s="3"/>
      <c r="L44" s="186"/>
      <c r="M44" s="186"/>
    </row>
    <row r="45" spans="2:13" s="49" customFormat="1" x14ac:dyDescent="0.25">
      <c r="B45" s="27" t="s">
        <v>92</v>
      </c>
      <c r="C45" s="19"/>
      <c r="D45" s="195"/>
      <c r="E45" s="187">
        <f>SUM(E42:E44)</f>
        <v>23965.69</v>
      </c>
      <c r="F45" s="205">
        <f>SUM(F42:F44)</f>
        <v>26.89</v>
      </c>
      <c r="G45" s="37"/>
      <c r="H45" s="198"/>
      <c r="I45" s="202"/>
      <c r="J45" s="1"/>
      <c r="K45" s="3"/>
      <c r="L45" s="186"/>
      <c r="M45" s="186"/>
    </row>
    <row r="46" spans="2:13" s="49" customFormat="1" x14ac:dyDescent="0.25">
      <c r="B46" s="4" t="s">
        <v>99</v>
      </c>
      <c r="C46" s="19"/>
      <c r="D46" s="191"/>
      <c r="E46" s="203"/>
      <c r="F46" s="158"/>
      <c r="G46" s="158"/>
      <c r="H46" s="198"/>
      <c r="I46" s="1"/>
      <c r="J46" s="1"/>
      <c r="K46" s="3"/>
      <c r="L46" s="186"/>
      <c r="M46" s="186"/>
    </row>
    <row r="47" spans="2:13" s="49" customFormat="1" x14ac:dyDescent="0.25">
      <c r="B47" s="4" t="s">
        <v>311</v>
      </c>
      <c r="C47" s="19"/>
      <c r="D47" s="191"/>
      <c r="E47" s="203"/>
      <c r="F47" s="158"/>
      <c r="G47" s="157"/>
      <c r="H47" s="41"/>
      <c r="I47" s="1"/>
      <c r="J47" s="1"/>
      <c r="K47" s="3"/>
      <c r="L47" s="186"/>
      <c r="M47" s="186"/>
    </row>
    <row r="48" spans="2:13" s="49" customFormat="1" x14ac:dyDescent="0.25">
      <c r="B48" s="28" t="s">
        <v>455</v>
      </c>
      <c r="C48" s="43" t="s">
        <v>313</v>
      </c>
      <c r="D48" s="206">
        <v>500</v>
      </c>
      <c r="E48" s="200">
        <v>2451.77</v>
      </c>
      <c r="F48" s="161">
        <v>2.75</v>
      </c>
      <c r="G48" s="162">
        <v>4.5731999999999999</v>
      </c>
      <c r="H48" s="41" t="s">
        <v>456</v>
      </c>
      <c r="I48" s="1"/>
      <c r="J48" s="1"/>
      <c r="K48" s="3"/>
      <c r="L48" s="186"/>
      <c r="M48" s="186"/>
    </row>
    <row r="49" spans="2:13" s="49" customFormat="1" x14ac:dyDescent="0.25">
      <c r="B49" s="28" t="s">
        <v>457</v>
      </c>
      <c r="C49" s="43" t="s">
        <v>313</v>
      </c>
      <c r="D49" s="206">
        <v>500</v>
      </c>
      <c r="E49" s="200">
        <v>2434.15</v>
      </c>
      <c r="F49" s="161">
        <v>2.73</v>
      </c>
      <c r="G49" s="162">
        <v>4.7699999999999996</v>
      </c>
      <c r="H49" s="41" t="s">
        <v>458</v>
      </c>
      <c r="I49" s="1"/>
      <c r="J49" s="1"/>
      <c r="K49" s="3"/>
      <c r="L49" s="186"/>
      <c r="M49" s="186"/>
    </row>
    <row r="50" spans="2:13" s="49" customFormat="1" x14ac:dyDescent="0.25">
      <c r="B50" s="28" t="s">
        <v>459</v>
      </c>
      <c r="C50" s="43" t="s">
        <v>313</v>
      </c>
      <c r="D50" s="206">
        <v>500</v>
      </c>
      <c r="E50" s="200">
        <v>2433.54</v>
      </c>
      <c r="F50" s="161">
        <v>2.73</v>
      </c>
      <c r="G50" s="162">
        <v>4.7698999999999998</v>
      </c>
      <c r="H50" s="41" t="s">
        <v>460</v>
      </c>
      <c r="I50" s="1"/>
      <c r="J50" s="1"/>
      <c r="K50" s="3"/>
      <c r="L50" s="186"/>
      <c r="M50" s="186"/>
    </row>
    <row r="51" spans="2:13" s="49" customFormat="1" x14ac:dyDescent="0.25">
      <c r="B51" s="28" t="s">
        <v>461</v>
      </c>
      <c r="C51" s="43" t="s">
        <v>341</v>
      </c>
      <c r="D51" s="206">
        <v>500</v>
      </c>
      <c r="E51" s="200">
        <v>2399.61</v>
      </c>
      <c r="F51" s="161">
        <v>2.69</v>
      </c>
      <c r="G51" s="162">
        <v>5.09</v>
      </c>
      <c r="H51" s="41" t="s">
        <v>462</v>
      </c>
      <c r="I51" s="1"/>
      <c r="J51" s="1"/>
      <c r="K51" s="3"/>
      <c r="L51" s="186"/>
      <c r="M51" s="186"/>
    </row>
    <row r="52" spans="2:13" s="49" customFormat="1" x14ac:dyDescent="0.25">
      <c r="B52" s="28" t="s">
        <v>463</v>
      </c>
      <c r="C52" s="43" t="s">
        <v>341</v>
      </c>
      <c r="D52" s="206">
        <v>500</v>
      </c>
      <c r="E52" s="200">
        <v>2391.7199999999998</v>
      </c>
      <c r="F52" s="161">
        <v>2.68</v>
      </c>
      <c r="G52" s="162">
        <v>5.1000999999999994</v>
      </c>
      <c r="H52" s="41" t="s">
        <v>464</v>
      </c>
      <c r="I52" s="1"/>
      <c r="J52" s="1"/>
      <c r="K52" s="3"/>
      <c r="L52" s="186"/>
      <c r="M52" s="186"/>
    </row>
    <row r="53" spans="2:13" s="49" customFormat="1" x14ac:dyDescent="0.25">
      <c r="B53" s="4" t="s">
        <v>92</v>
      </c>
      <c r="C53" s="19"/>
      <c r="D53" s="207"/>
      <c r="E53" s="187">
        <f>SUM(E48:E52)</f>
        <v>12110.789999999999</v>
      </c>
      <c r="F53" s="36">
        <f>SUM(F48:F52)</f>
        <v>13.58</v>
      </c>
      <c r="G53" s="157"/>
      <c r="H53" s="41"/>
      <c r="I53" s="1"/>
      <c r="J53" s="1"/>
      <c r="K53" s="3"/>
      <c r="L53" s="186"/>
      <c r="M53" s="186"/>
    </row>
    <row r="54" spans="2:13" s="49" customFormat="1" x14ac:dyDescent="0.25">
      <c r="B54" s="27" t="s">
        <v>111</v>
      </c>
      <c r="C54" s="45"/>
      <c r="D54" s="76"/>
      <c r="E54" s="200"/>
      <c r="F54" s="48"/>
      <c r="G54" s="48"/>
      <c r="H54" s="208"/>
      <c r="I54" s="1"/>
      <c r="J54" s="1"/>
      <c r="K54" s="3"/>
      <c r="L54" s="186"/>
      <c r="M54" s="186"/>
    </row>
    <row r="55" spans="2:13" s="49" customFormat="1" x14ac:dyDescent="0.25">
      <c r="B55" s="27" t="s">
        <v>112</v>
      </c>
      <c r="C55" s="45"/>
      <c r="D55" s="76"/>
      <c r="E55" s="209">
        <v>1502.9</v>
      </c>
      <c r="F55" s="65">
        <v>1.69</v>
      </c>
      <c r="G55" s="42"/>
      <c r="H55" s="208"/>
      <c r="I55" s="1"/>
      <c r="J55" s="1"/>
      <c r="K55" s="3"/>
      <c r="L55" s="186"/>
      <c r="M55" s="186"/>
    </row>
    <row r="56" spans="2:13" s="49" customFormat="1" x14ac:dyDescent="0.25">
      <c r="B56" s="27" t="s">
        <v>113</v>
      </c>
      <c r="C56" s="45"/>
      <c r="D56" s="76"/>
      <c r="E56" s="209">
        <v>-56.98</v>
      </c>
      <c r="F56" s="65">
        <v>-7.0000000000000007E-2</v>
      </c>
      <c r="G56" s="210"/>
      <c r="H56" s="208"/>
      <c r="I56" s="1"/>
      <c r="J56" s="1"/>
      <c r="K56" s="3"/>
      <c r="L56" s="186"/>
      <c r="M56" s="186"/>
    </row>
    <row r="57" spans="2:13" s="49" customFormat="1" x14ac:dyDescent="0.25">
      <c r="B57" s="66" t="s">
        <v>114</v>
      </c>
      <c r="C57" s="66"/>
      <c r="D57" s="82"/>
      <c r="E57" s="187">
        <f>E56+E55+E39+E36+E32+E53+E45</f>
        <v>89142.689999999988</v>
      </c>
      <c r="F57" s="187">
        <f>+F32+F36+F39+F45+F53+F55+F56</f>
        <v>100.00000000000001</v>
      </c>
      <c r="G57" s="68"/>
      <c r="H57" s="211"/>
      <c r="I57" s="1"/>
      <c r="J57" s="1"/>
      <c r="K57" s="3"/>
      <c r="L57" s="186"/>
      <c r="M57" s="186"/>
    </row>
    <row r="58" spans="2:13" s="135" customFormat="1" x14ac:dyDescent="0.25">
      <c r="B58" s="134" t="s">
        <v>213</v>
      </c>
      <c r="D58" s="136"/>
      <c r="E58" s="209"/>
      <c r="F58" s="137"/>
      <c r="G58" s="137"/>
      <c r="H58" s="212"/>
      <c r="I58" s="1"/>
      <c r="J58" s="1"/>
      <c r="K58" s="70"/>
    </row>
    <row r="59" spans="2:13" x14ac:dyDescent="0.25">
      <c r="B59" s="390" t="s">
        <v>116</v>
      </c>
      <c r="C59" s="391"/>
      <c r="D59" s="391"/>
      <c r="E59" s="391"/>
      <c r="F59" s="391"/>
      <c r="G59" s="391"/>
      <c r="H59" s="392"/>
      <c r="J59" s="1"/>
    </row>
    <row r="60" spans="2:13" x14ac:dyDescent="0.25">
      <c r="B60" s="70" t="s">
        <v>117</v>
      </c>
      <c r="C60" s="213"/>
      <c r="D60" s="213"/>
      <c r="E60" s="213"/>
      <c r="F60" s="213"/>
      <c r="G60" s="213"/>
      <c r="H60" s="88"/>
      <c r="J60" s="1"/>
    </row>
    <row r="61" spans="2:13" x14ac:dyDescent="0.25">
      <c r="B61" s="71" t="s">
        <v>118</v>
      </c>
      <c r="C61" s="213"/>
      <c r="D61" s="213"/>
      <c r="E61" s="213"/>
      <c r="F61" s="213"/>
      <c r="G61" s="213"/>
      <c r="H61" s="88"/>
      <c r="J61" s="1"/>
    </row>
    <row r="62" spans="2:13" x14ac:dyDescent="0.25">
      <c r="B62" s="101" t="s">
        <v>237</v>
      </c>
      <c r="C62" s="213"/>
      <c r="D62" s="213"/>
      <c r="E62" s="213"/>
      <c r="F62" s="213"/>
      <c r="G62" s="213"/>
      <c r="H62" s="88"/>
      <c r="J62" s="1"/>
    </row>
    <row r="63" spans="2:13" ht="26.45" customHeight="1" x14ac:dyDescent="0.25">
      <c r="B63" s="398" t="s">
        <v>236</v>
      </c>
      <c r="C63" s="398"/>
      <c r="D63" s="398"/>
      <c r="E63" s="398"/>
      <c r="F63" s="398"/>
      <c r="G63" s="398"/>
      <c r="H63" s="88"/>
      <c r="J63" s="1"/>
    </row>
    <row r="64" spans="2:13" x14ac:dyDescent="0.25">
      <c r="B64" s="106" t="s">
        <v>235</v>
      </c>
      <c r="C64" s="400" t="s">
        <v>234</v>
      </c>
      <c r="D64" s="400"/>
      <c r="E64" s="400"/>
      <c r="F64" s="400"/>
      <c r="G64" s="213"/>
      <c r="H64" s="88"/>
      <c r="J64" s="1"/>
    </row>
    <row r="65" spans="2:10" x14ac:dyDescent="0.25">
      <c r="B65" s="104" t="s">
        <v>216</v>
      </c>
      <c r="C65" s="407" t="s">
        <v>233</v>
      </c>
      <c r="D65" s="408"/>
      <c r="E65" s="408"/>
      <c r="F65" s="409"/>
      <c r="G65" s="213"/>
      <c r="H65" s="88"/>
      <c r="J65" s="1"/>
    </row>
    <row r="66" spans="2:10" x14ac:dyDescent="0.25">
      <c r="B66" s="101"/>
      <c r="C66" s="213"/>
      <c r="D66" s="213"/>
      <c r="E66" s="213"/>
      <c r="F66" s="213"/>
      <c r="G66" s="213"/>
      <c r="H66" s="88"/>
      <c r="J66" s="1"/>
    </row>
    <row r="67" spans="2:10" ht="45" x14ac:dyDescent="0.25">
      <c r="B67" s="100" t="s">
        <v>232</v>
      </c>
      <c r="C67" s="213"/>
      <c r="D67" s="213"/>
      <c r="E67" s="213"/>
      <c r="F67" s="213"/>
      <c r="G67" s="213"/>
      <c r="H67" s="88"/>
      <c r="J67" s="1"/>
    </row>
    <row r="68" spans="2:10" ht="60" x14ac:dyDescent="0.25">
      <c r="B68" s="98" t="s">
        <v>231</v>
      </c>
      <c r="C68" s="98" t="s">
        <v>11</v>
      </c>
      <c r="D68" s="399" t="s">
        <v>230</v>
      </c>
      <c r="E68" s="399"/>
      <c r="F68" s="99" t="s">
        <v>229</v>
      </c>
      <c r="G68" s="213"/>
      <c r="H68" s="88"/>
      <c r="J68" s="1"/>
    </row>
    <row r="69" spans="2:10" ht="30" x14ac:dyDescent="0.25">
      <c r="B69" s="98"/>
      <c r="C69" s="98"/>
      <c r="D69" s="99" t="s">
        <v>228</v>
      </c>
      <c r="E69" s="98" t="s">
        <v>227</v>
      </c>
      <c r="F69" s="98"/>
      <c r="G69" s="213"/>
      <c r="H69" s="88"/>
      <c r="J69" s="1"/>
    </row>
    <row r="70" spans="2:10" x14ac:dyDescent="0.25">
      <c r="B70" s="214" t="s">
        <v>226</v>
      </c>
      <c r="C70" s="215" t="s">
        <v>225</v>
      </c>
      <c r="D70" s="96">
        <v>0</v>
      </c>
      <c r="E70" s="216">
        <v>0</v>
      </c>
      <c r="F70" s="96">
        <v>545.56546000000003</v>
      </c>
      <c r="G70" s="213"/>
      <c r="H70" s="88"/>
      <c r="J70" s="1"/>
    </row>
    <row r="71" spans="2:10" x14ac:dyDescent="0.25">
      <c r="B71" s="214" t="s">
        <v>224</v>
      </c>
      <c r="C71" s="215" t="s">
        <v>223</v>
      </c>
      <c r="D71" s="96">
        <v>0</v>
      </c>
      <c r="E71" s="216">
        <v>0</v>
      </c>
      <c r="F71" s="96">
        <v>2180.504109589041</v>
      </c>
      <c r="G71" s="213"/>
      <c r="H71" s="88"/>
      <c r="J71" s="1"/>
    </row>
    <row r="72" spans="2:10" x14ac:dyDescent="0.25">
      <c r="B72" s="217" t="s">
        <v>222</v>
      </c>
      <c r="C72" s="218" t="s">
        <v>221</v>
      </c>
      <c r="D72" s="219">
        <v>0</v>
      </c>
      <c r="E72" s="220">
        <v>0</v>
      </c>
      <c r="F72" s="219">
        <v>1090.7506849315068</v>
      </c>
      <c r="G72" s="213"/>
      <c r="H72" s="88"/>
      <c r="J72" s="1"/>
    </row>
    <row r="73" spans="2:10" x14ac:dyDescent="0.25">
      <c r="B73" s="221" t="s">
        <v>216</v>
      </c>
      <c r="C73" s="215" t="s">
        <v>215</v>
      </c>
      <c r="D73" s="96">
        <v>0</v>
      </c>
      <c r="E73" s="216">
        <v>0</v>
      </c>
      <c r="F73" s="96">
        <v>1087.0794520547945</v>
      </c>
      <c r="G73" s="213"/>
      <c r="H73" s="88"/>
      <c r="J73" s="1"/>
    </row>
    <row r="74" spans="2:10" x14ac:dyDescent="0.25">
      <c r="B74" s="222" t="s">
        <v>214</v>
      </c>
      <c r="C74" s="2"/>
      <c r="D74" s="223"/>
      <c r="E74" s="224"/>
      <c r="F74" s="223"/>
      <c r="G74" s="213"/>
      <c r="H74" s="88"/>
      <c r="J74" s="1"/>
    </row>
    <row r="75" spans="2:10" x14ac:dyDescent="0.25">
      <c r="J75" s="1"/>
    </row>
    <row r="76" spans="2:10" x14ac:dyDescent="0.25">
      <c r="E76" s="170"/>
      <c r="J76" s="1"/>
    </row>
    <row r="77" spans="2:10" x14ac:dyDescent="0.25">
      <c r="J77" s="1"/>
    </row>
    <row r="78" spans="2:10" x14ac:dyDescent="0.25">
      <c r="E78" s="170"/>
      <c r="J78" s="1"/>
    </row>
    <row r="79" spans="2:10" x14ac:dyDescent="0.25">
      <c r="J79" s="1"/>
    </row>
    <row r="80" spans="2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</sheetData>
  <mergeCells count="7">
    <mergeCell ref="D68:E68"/>
    <mergeCell ref="B1:H1"/>
    <mergeCell ref="B2:H2"/>
    <mergeCell ref="B59:H59"/>
    <mergeCell ref="B63:G63"/>
    <mergeCell ref="C64:F64"/>
    <mergeCell ref="C65:F65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view="pageBreakPreview" topLeftCell="B7" zoomScaleNormal="100" zoomScaleSheetLayoutView="100" workbookViewId="0">
      <selection activeCell="B33" sqref="B33"/>
    </sheetView>
  </sheetViews>
  <sheetFormatPr defaultRowHeight="15" x14ac:dyDescent="0.25"/>
  <cols>
    <col min="1" max="1" width="9.140625" style="2" hidden="1" customWidth="1"/>
    <col min="2" max="2" width="94.7109375" style="70" customWidth="1"/>
    <col min="3" max="3" width="19.42578125" style="70" customWidth="1"/>
    <col min="4" max="4" width="16.28515625" style="70" customWidth="1"/>
    <col min="5" max="7" width="15.42578125" style="70" customWidth="1"/>
    <col min="8" max="8" width="16" style="74" bestFit="1" customWidth="1"/>
    <col min="9" max="9" width="15.140625" style="1" bestFit="1" customWidth="1"/>
    <col min="10" max="10" width="15.5703125" style="2" customWidth="1"/>
    <col min="11" max="11" width="14.7109375" style="2" customWidth="1"/>
    <col min="12" max="12" width="11.5703125" style="2" bestFit="1" customWidth="1"/>
    <col min="13" max="256" width="9.140625" style="2"/>
    <col min="257" max="257" width="0" style="2" hidden="1" customWidth="1"/>
    <col min="258" max="258" width="94.7109375" style="2" customWidth="1"/>
    <col min="259" max="259" width="19.42578125" style="2" customWidth="1"/>
    <col min="260" max="260" width="16.28515625" style="2" customWidth="1"/>
    <col min="261" max="263" width="15.42578125" style="2" customWidth="1"/>
    <col min="264" max="264" width="16" style="2" bestFit="1" customWidth="1"/>
    <col min="265" max="265" width="15.140625" style="2" bestFit="1" customWidth="1"/>
    <col min="266" max="266" width="15.5703125" style="2" customWidth="1"/>
    <col min="267" max="267" width="14.7109375" style="2" customWidth="1"/>
    <col min="268" max="268" width="11.5703125" style="2" bestFit="1" customWidth="1"/>
    <col min="269" max="512" width="9.140625" style="2"/>
    <col min="513" max="513" width="0" style="2" hidden="1" customWidth="1"/>
    <col min="514" max="514" width="94.7109375" style="2" customWidth="1"/>
    <col min="515" max="515" width="19.42578125" style="2" customWidth="1"/>
    <col min="516" max="516" width="16.28515625" style="2" customWidth="1"/>
    <col min="517" max="519" width="15.42578125" style="2" customWidth="1"/>
    <col min="520" max="520" width="16" style="2" bestFit="1" customWidth="1"/>
    <col min="521" max="521" width="15.140625" style="2" bestFit="1" customWidth="1"/>
    <col min="522" max="522" width="15.5703125" style="2" customWidth="1"/>
    <col min="523" max="523" width="14.7109375" style="2" customWidth="1"/>
    <col min="524" max="524" width="11.5703125" style="2" bestFit="1" customWidth="1"/>
    <col min="525" max="768" width="9.140625" style="2"/>
    <col min="769" max="769" width="0" style="2" hidden="1" customWidth="1"/>
    <col min="770" max="770" width="94.7109375" style="2" customWidth="1"/>
    <col min="771" max="771" width="19.42578125" style="2" customWidth="1"/>
    <col min="772" max="772" width="16.28515625" style="2" customWidth="1"/>
    <col min="773" max="775" width="15.42578125" style="2" customWidth="1"/>
    <col min="776" max="776" width="16" style="2" bestFit="1" customWidth="1"/>
    <col min="777" max="777" width="15.140625" style="2" bestFit="1" customWidth="1"/>
    <col min="778" max="778" width="15.5703125" style="2" customWidth="1"/>
    <col min="779" max="779" width="14.7109375" style="2" customWidth="1"/>
    <col min="780" max="780" width="11.5703125" style="2" bestFit="1" customWidth="1"/>
    <col min="781" max="1024" width="9.140625" style="2"/>
    <col min="1025" max="1025" width="0" style="2" hidden="1" customWidth="1"/>
    <col min="1026" max="1026" width="94.7109375" style="2" customWidth="1"/>
    <col min="1027" max="1027" width="19.42578125" style="2" customWidth="1"/>
    <col min="1028" max="1028" width="16.28515625" style="2" customWidth="1"/>
    <col min="1029" max="1031" width="15.42578125" style="2" customWidth="1"/>
    <col min="1032" max="1032" width="16" style="2" bestFit="1" customWidth="1"/>
    <col min="1033" max="1033" width="15.140625" style="2" bestFit="1" customWidth="1"/>
    <col min="1034" max="1034" width="15.5703125" style="2" customWidth="1"/>
    <col min="1035" max="1035" width="14.7109375" style="2" customWidth="1"/>
    <col min="1036" max="1036" width="11.5703125" style="2" bestFit="1" customWidth="1"/>
    <col min="1037" max="1280" width="9.140625" style="2"/>
    <col min="1281" max="1281" width="0" style="2" hidden="1" customWidth="1"/>
    <col min="1282" max="1282" width="94.7109375" style="2" customWidth="1"/>
    <col min="1283" max="1283" width="19.42578125" style="2" customWidth="1"/>
    <col min="1284" max="1284" width="16.28515625" style="2" customWidth="1"/>
    <col min="1285" max="1287" width="15.42578125" style="2" customWidth="1"/>
    <col min="1288" max="1288" width="16" style="2" bestFit="1" customWidth="1"/>
    <col min="1289" max="1289" width="15.140625" style="2" bestFit="1" customWidth="1"/>
    <col min="1290" max="1290" width="15.5703125" style="2" customWidth="1"/>
    <col min="1291" max="1291" width="14.7109375" style="2" customWidth="1"/>
    <col min="1292" max="1292" width="11.5703125" style="2" bestFit="1" customWidth="1"/>
    <col min="1293" max="1536" width="9.140625" style="2"/>
    <col min="1537" max="1537" width="0" style="2" hidden="1" customWidth="1"/>
    <col min="1538" max="1538" width="94.7109375" style="2" customWidth="1"/>
    <col min="1539" max="1539" width="19.42578125" style="2" customWidth="1"/>
    <col min="1540" max="1540" width="16.28515625" style="2" customWidth="1"/>
    <col min="1541" max="1543" width="15.42578125" style="2" customWidth="1"/>
    <col min="1544" max="1544" width="16" style="2" bestFit="1" customWidth="1"/>
    <col min="1545" max="1545" width="15.140625" style="2" bestFit="1" customWidth="1"/>
    <col min="1546" max="1546" width="15.5703125" style="2" customWidth="1"/>
    <col min="1547" max="1547" width="14.7109375" style="2" customWidth="1"/>
    <col min="1548" max="1548" width="11.5703125" style="2" bestFit="1" customWidth="1"/>
    <col min="1549" max="1792" width="9.140625" style="2"/>
    <col min="1793" max="1793" width="0" style="2" hidden="1" customWidth="1"/>
    <col min="1794" max="1794" width="94.7109375" style="2" customWidth="1"/>
    <col min="1795" max="1795" width="19.42578125" style="2" customWidth="1"/>
    <col min="1796" max="1796" width="16.28515625" style="2" customWidth="1"/>
    <col min="1797" max="1799" width="15.42578125" style="2" customWidth="1"/>
    <col min="1800" max="1800" width="16" style="2" bestFit="1" customWidth="1"/>
    <col min="1801" max="1801" width="15.140625" style="2" bestFit="1" customWidth="1"/>
    <col min="1802" max="1802" width="15.5703125" style="2" customWidth="1"/>
    <col min="1803" max="1803" width="14.7109375" style="2" customWidth="1"/>
    <col min="1804" max="1804" width="11.5703125" style="2" bestFit="1" customWidth="1"/>
    <col min="1805" max="2048" width="9.140625" style="2"/>
    <col min="2049" max="2049" width="0" style="2" hidden="1" customWidth="1"/>
    <col min="2050" max="2050" width="94.7109375" style="2" customWidth="1"/>
    <col min="2051" max="2051" width="19.42578125" style="2" customWidth="1"/>
    <col min="2052" max="2052" width="16.28515625" style="2" customWidth="1"/>
    <col min="2053" max="2055" width="15.42578125" style="2" customWidth="1"/>
    <col min="2056" max="2056" width="16" style="2" bestFit="1" customWidth="1"/>
    <col min="2057" max="2057" width="15.140625" style="2" bestFit="1" customWidth="1"/>
    <col min="2058" max="2058" width="15.5703125" style="2" customWidth="1"/>
    <col min="2059" max="2059" width="14.7109375" style="2" customWidth="1"/>
    <col min="2060" max="2060" width="11.5703125" style="2" bestFit="1" customWidth="1"/>
    <col min="2061" max="2304" width="9.140625" style="2"/>
    <col min="2305" max="2305" width="0" style="2" hidden="1" customWidth="1"/>
    <col min="2306" max="2306" width="94.7109375" style="2" customWidth="1"/>
    <col min="2307" max="2307" width="19.42578125" style="2" customWidth="1"/>
    <col min="2308" max="2308" width="16.28515625" style="2" customWidth="1"/>
    <col min="2309" max="2311" width="15.42578125" style="2" customWidth="1"/>
    <col min="2312" max="2312" width="16" style="2" bestFit="1" customWidth="1"/>
    <col min="2313" max="2313" width="15.140625" style="2" bestFit="1" customWidth="1"/>
    <col min="2314" max="2314" width="15.5703125" style="2" customWidth="1"/>
    <col min="2315" max="2315" width="14.7109375" style="2" customWidth="1"/>
    <col min="2316" max="2316" width="11.5703125" style="2" bestFit="1" customWidth="1"/>
    <col min="2317" max="2560" width="9.140625" style="2"/>
    <col min="2561" max="2561" width="0" style="2" hidden="1" customWidth="1"/>
    <col min="2562" max="2562" width="94.7109375" style="2" customWidth="1"/>
    <col min="2563" max="2563" width="19.42578125" style="2" customWidth="1"/>
    <col min="2564" max="2564" width="16.28515625" style="2" customWidth="1"/>
    <col min="2565" max="2567" width="15.42578125" style="2" customWidth="1"/>
    <col min="2568" max="2568" width="16" style="2" bestFit="1" customWidth="1"/>
    <col min="2569" max="2569" width="15.140625" style="2" bestFit="1" customWidth="1"/>
    <col min="2570" max="2570" width="15.5703125" style="2" customWidth="1"/>
    <col min="2571" max="2571" width="14.7109375" style="2" customWidth="1"/>
    <col min="2572" max="2572" width="11.5703125" style="2" bestFit="1" customWidth="1"/>
    <col min="2573" max="2816" width="9.140625" style="2"/>
    <col min="2817" max="2817" width="0" style="2" hidden="1" customWidth="1"/>
    <col min="2818" max="2818" width="94.7109375" style="2" customWidth="1"/>
    <col min="2819" max="2819" width="19.42578125" style="2" customWidth="1"/>
    <col min="2820" max="2820" width="16.28515625" style="2" customWidth="1"/>
    <col min="2821" max="2823" width="15.42578125" style="2" customWidth="1"/>
    <col min="2824" max="2824" width="16" style="2" bestFit="1" customWidth="1"/>
    <col min="2825" max="2825" width="15.140625" style="2" bestFit="1" customWidth="1"/>
    <col min="2826" max="2826" width="15.5703125" style="2" customWidth="1"/>
    <col min="2827" max="2827" width="14.7109375" style="2" customWidth="1"/>
    <col min="2828" max="2828" width="11.5703125" style="2" bestFit="1" customWidth="1"/>
    <col min="2829" max="3072" width="9.140625" style="2"/>
    <col min="3073" max="3073" width="0" style="2" hidden="1" customWidth="1"/>
    <col min="3074" max="3074" width="94.7109375" style="2" customWidth="1"/>
    <col min="3075" max="3075" width="19.42578125" style="2" customWidth="1"/>
    <col min="3076" max="3076" width="16.28515625" style="2" customWidth="1"/>
    <col min="3077" max="3079" width="15.42578125" style="2" customWidth="1"/>
    <col min="3080" max="3080" width="16" style="2" bestFit="1" customWidth="1"/>
    <col min="3081" max="3081" width="15.140625" style="2" bestFit="1" customWidth="1"/>
    <col min="3082" max="3082" width="15.5703125" style="2" customWidth="1"/>
    <col min="3083" max="3083" width="14.7109375" style="2" customWidth="1"/>
    <col min="3084" max="3084" width="11.5703125" style="2" bestFit="1" customWidth="1"/>
    <col min="3085" max="3328" width="9.140625" style="2"/>
    <col min="3329" max="3329" width="0" style="2" hidden="1" customWidth="1"/>
    <col min="3330" max="3330" width="94.7109375" style="2" customWidth="1"/>
    <col min="3331" max="3331" width="19.42578125" style="2" customWidth="1"/>
    <col min="3332" max="3332" width="16.28515625" style="2" customWidth="1"/>
    <col min="3333" max="3335" width="15.42578125" style="2" customWidth="1"/>
    <col min="3336" max="3336" width="16" style="2" bestFit="1" customWidth="1"/>
    <col min="3337" max="3337" width="15.140625" style="2" bestFit="1" customWidth="1"/>
    <col min="3338" max="3338" width="15.5703125" style="2" customWidth="1"/>
    <col min="3339" max="3339" width="14.7109375" style="2" customWidth="1"/>
    <col min="3340" max="3340" width="11.5703125" style="2" bestFit="1" customWidth="1"/>
    <col min="3341" max="3584" width="9.140625" style="2"/>
    <col min="3585" max="3585" width="0" style="2" hidden="1" customWidth="1"/>
    <col min="3586" max="3586" width="94.7109375" style="2" customWidth="1"/>
    <col min="3587" max="3587" width="19.42578125" style="2" customWidth="1"/>
    <col min="3588" max="3588" width="16.28515625" style="2" customWidth="1"/>
    <col min="3589" max="3591" width="15.42578125" style="2" customWidth="1"/>
    <col min="3592" max="3592" width="16" style="2" bestFit="1" customWidth="1"/>
    <col min="3593" max="3593" width="15.140625" style="2" bestFit="1" customWidth="1"/>
    <col min="3594" max="3594" width="15.5703125" style="2" customWidth="1"/>
    <col min="3595" max="3595" width="14.7109375" style="2" customWidth="1"/>
    <col min="3596" max="3596" width="11.5703125" style="2" bestFit="1" customWidth="1"/>
    <col min="3597" max="3840" width="9.140625" style="2"/>
    <col min="3841" max="3841" width="0" style="2" hidden="1" customWidth="1"/>
    <col min="3842" max="3842" width="94.7109375" style="2" customWidth="1"/>
    <col min="3843" max="3843" width="19.42578125" style="2" customWidth="1"/>
    <col min="3844" max="3844" width="16.28515625" style="2" customWidth="1"/>
    <col min="3845" max="3847" width="15.42578125" style="2" customWidth="1"/>
    <col min="3848" max="3848" width="16" style="2" bestFit="1" customWidth="1"/>
    <col min="3849" max="3849" width="15.140625" style="2" bestFit="1" customWidth="1"/>
    <col min="3850" max="3850" width="15.5703125" style="2" customWidth="1"/>
    <col min="3851" max="3851" width="14.7109375" style="2" customWidth="1"/>
    <col min="3852" max="3852" width="11.5703125" style="2" bestFit="1" customWidth="1"/>
    <col min="3853" max="4096" width="9.140625" style="2"/>
    <col min="4097" max="4097" width="0" style="2" hidden="1" customWidth="1"/>
    <col min="4098" max="4098" width="94.7109375" style="2" customWidth="1"/>
    <col min="4099" max="4099" width="19.42578125" style="2" customWidth="1"/>
    <col min="4100" max="4100" width="16.28515625" style="2" customWidth="1"/>
    <col min="4101" max="4103" width="15.42578125" style="2" customWidth="1"/>
    <col min="4104" max="4104" width="16" style="2" bestFit="1" customWidth="1"/>
    <col min="4105" max="4105" width="15.140625" style="2" bestFit="1" customWidth="1"/>
    <col min="4106" max="4106" width="15.5703125" style="2" customWidth="1"/>
    <col min="4107" max="4107" width="14.7109375" style="2" customWidth="1"/>
    <col min="4108" max="4108" width="11.5703125" style="2" bestFit="1" customWidth="1"/>
    <col min="4109" max="4352" width="9.140625" style="2"/>
    <col min="4353" max="4353" width="0" style="2" hidden="1" customWidth="1"/>
    <col min="4354" max="4354" width="94.7109375" style="2" customWidth="1"/>
    <col min="4355" max="4355" width="19.42578125" style="2" customWidth="1"/>
    <col min="4356" max="4356" width="16.28515625" style="2" customWidth="1"/>
    <col min="4357" max="4359" width="15.42578125" style="2" customWidth="1"/>
    <col min="4360" max="4360" width="16" style="2" bestFit="1" customWidth="1"/>
    <col min="4361" max="4361" width="15.140625" style="2" bestFit="1" customWidth="1"/>
    <col min="4362" max="4362" width="15.5703125" style="2" customWidth="1"/>
    <col min="4363" max="4363" width="14.7109375" style="2" customWidth="1"/>
    <col min="4364" max="4364" width="11.5703125" style="2" bestFit="1" customWidth="1"/>
    <col min="4365" max="4608" width="9.140625" style="2"/>
    <col min="4609" max="4609" width="0" style="2" hidden="1" customWidth="1"/>
    <col min="4610" max="4610" width="94.7109375" style="2" customWidth="1"/>
    <col min="4611" max="4611" width="19.42578125" style="2" customWidth="1"/>
    <col min="4612" max="4612" width="16.28515625" style="2" customWidth="1"/>
    <col min="4613" max="4615" width="15.42578125" style="2" customWidth="1"/>
    <col min="4616" max="4616" width="16" style="2" bestFit="1" customWidth="1"/>
    <col min="4617" max="4617" width="15.140625" style="2" bestFit="1" customWidth="1"/>
    <col min="4618" max="4618" width="15.5703125" style="2" customWidth="1"/>
    <col min="4619" max="4619" width="14.7109375" style="2" customWidth="1"/>
    <col min="4620" max="4620" width="11.5703125" style="2" bestFit="1" customWidth="1"/>
    <col min="4621" max="4864" width="9.140625" style="2"/>
    <col min="4865" max="4865" width="0" style="2" hidden="1" customWidth="1"/>
    <col min="4866" max="4866" width="94.7109375" style="2" customWidth="1"/>
    <col min="4867" max="4867" width="19.42578125" style="2" customWidth="1"/>
    <col min="4868" max="4868" width="16.28515625" style="2" customWidth="1"/>
    <col min="4869" max="4871" width="15.42578125" style="2" customWidth="1"/>
    <col min="4872" max="4872" width="16" style="2" bestFit="1" customWidth="1"/>
    <col min="4873" max="4873" width="15.140625" style="2" bestFit="1" customWidth="1"/>
    <col min="4874" max="4874" width="15.5703125" style="2" customWidth="1"/>
    <col min="4875" max="4875" width="14.7109375" style="2" customWidth="1"/>
    <col min="4876" max="4876" width="11.5703125" style="2" bestFit="1" customWidth="1"/>
    <col min="4877" max="5120" width="9.140625" style="2"/>
    <col min="5121" max="5121" width="0" style="2" hidden="1" customWidth="1"/>
    <col min="5122" max="5122" width="94.7109375" style="2" customWidth="1"/>
    <col min="5123" max="5123" width="19.42578125" style="2" customWidth="1"/>
    <col min="5124" max="5124" width="16.28515625" style="2" customWidth="1"/>
    <col min="5125" max="5127" width="15.42578125" style="2" customWidth="1"/>
    <col min="5128" max="5128" width="16" style="2" bestFit="1" customWidth="1"/>
    <col min="5129" max="5129" width="15.140625" style="2" bestFit="1" customWidth="1"/>
    <col min="5130" max="5130" width="15.5703125" style="2" customWidth="1"/>
    <col min="5131" max="5131" width="14.7109375" style="2" customWidth="1"/>
    <col min="5132" max="5132" width="11.5703125" style="2" bestFit="1" customWidth="1"/>
    <col min="5133" max="5376" width="9.140625" style="2"/>
    <col min="5377" max="5377" width="0" style="2" hidden="1" customWidth="1"/>
    <col min="5378" max="5378" width="94.7109375" style="2" customWidth="1"/>
    <col min="5379" max="5379" width="19.42578125" style="2" customWidth="1"/>
    <col min="5380" max="5380" width="16.28515625" style="2" customWidth="1"/>
    <col min="5381" max="5383" width="15.42578125" style="2" customWidth="1"/>
    <col min="5384" max="5384" width="16" style="2" bestFit="1" customWidth="1"/>
    <col min="5385" max="5385" width="15.140625" style="2" bestFit="1" customWidth="1"/>
    <col min="5386" max="5386" width="15.5703125" style="2" customWidth="1"/>
    <col min="5387" max="5387" width="14.7109375" style="2" customWidth="1"/>
    <col min="5388" max="5388" width="11.5703125" style="2" bestFit="1" customWidth="1"/>
    <col min="5389" max="5632" width="9.140625" style="2"/>
    <col min="5633" max="5633" width="0" style="2" hidden="1" customWidth="1"/>
    <col min="5634" max="5634" width="94.7109375" style="2" customWidth="1"/>
    <col min="5635" max="5635" width="19.42578125" style="2" customWidth="1"/>
    <col min="5636" max="5636" width="16.28515625" style="2" customWidth="1"/>
    <col min="5637" max="5639" width="15.42578125" style="2" customWidth="1"/>
    <col min="5640" max="5640" width="16" style="2" bestFit="1" customWidth="1"/>
    <col min="5641" max="5641" width="15.140625" style="2" bestFit="1" customWidth="1"/>
    <col min="5642" max="5642" width="15.5703125" style="2" customWidth="1"/>
    <col min="5643" max="5643" width="14.7109375" style="2" customWidth="1"/>
    <col min="5644" max="5644" width="11.5703125" style="2" bestFit="1" customWidth="1"/>
    <col min="5645" max="5888" width="9.140625" style="2"/>
    <col min="5889" max="5889" width="0" style="2" hidden="1" customWidth="1"/>
    <col min="5890" max="5890" width="94.7109375" style="2" customWidth="1"/>
    <col min="5891" max="5891" width="19.42578125" style="2" customWidth="1"/>
    <col min="5892" max="5892" width="16.28515625" style="2" customWidth="1"/>
    <col min="5893" max="5895" width="15.42578125" style="2" customWidth="1"/>
    <col min="5896" max="5896" width="16" style="2" bestFit="1" customWidth="1"/>
    <col min="5897" max="5897" width="15.140625" style="2" bestFit="1" customWidth="1"/>
    <col min="5898" max="5898" width="15.5703125" style="2" customWidth="1"/>
    <col min="5899" max="5899" width="14.7109375" style="2" customWidth="1"/>
    <col min="5900" max="5900" width="11.5703125" style="2" bestFit="1" customWidth="1"/>
    <col min="5901" max="6144" width="9.140625" style="2"/>
    <col min="6145" max="6145" width="0" style="2" hidden="1" customWidth="1"/>
    <col min="6146" max="6146" width="94.7109375" style="2" customWidth="1"/>
    <col min="6147" max="6147" width="19.42578125" style="2" customWidth="1"/>
    <col min="6148" max="6148" width="16.28515625" style="2" customWidth="1"/>
    <col min="6149" max="6151" width="15.42578125" style="2" customWidth="1"/>
    <col min="6152" max="6152" width="16" style="2" bestFit="1" customWidth="1"/>
    <col min="6153" max="6153" width="15.140625" style="2" bestFit="1" customWidth="1"/>
    <col min="6154" max="6154" width="15.5703125" style="2" customWidth="1"/>
    <col min="6155" max="6155" width="14.7109375" style="2" customWidth="1"/>
    <col min="6156" max="6156" width="11.5703125" style="2" bestFit="1" customWidth="1"/>
    <col min="6157" max="6400" width="9.140625" style="2"/>
    <col min="6401" max="6401" width="0" style="2" hidden="1" customWidth="1"/>
    <col min="6402" max="6402" width="94.7109375" style="2" customWidth="1"/>
    <col min="6403" max="6403" width="19.42578125" style="2" customWidth="1"/>
    <col min="6404" max="6404" width="16.28515625" style="2" customWidth="1"/>
    <col min="6405" max="6407" width="15.42578125" style="2" customWidth="1"/>
    <col min="6408" max="6408" width="16" style="2" bestFit="1" customWidth="1"/>
    <col min="6409" max="6409" width="15.140625" style="2" bestFit="1" customWidth="1"/>
    <col min="6410" max="6410" width="15.5703125" style="2" customWidth="1"/>
    <col min="6411" max="6411" width="14.7109375" style="2" customWidth="1"/>
    <col min="6412" max="6412" width="11.5703125" style="2" bestFit="1" customWidth="1"/>
    <col min="6413" max="6656" width="9.140625" style="2"/>
    <col min="6657" max="6657" width="0" style="2" hidden="1" customWidth="1"/>
    <col min="6658" max="6658" width="94.7109375" style="2" customWidth="1"/>
    <col min="6659" max="6659" width="19.42578125" style="2" customWidth="1"/>
    <col min="6660" max="6660" width="16.28515625" style="2" customWidth="1"/>
    <col min="6661" max="6663" width="15.42578125" style="2" customWidth="1"/>
    <col min="6664" max="6664" width="16" style="2" bestFit="1" customWidth="1"/>
    <col min="6665" max="6665" width="15.140625" style="2" bestFit="1" customWidth="1"/>
    <col min="6666" max="6666" width="15.5703125" style="2" customWidth="1"/>
    <col min="6667" max="6667" width="14.7109375" style="2" customWidth="1"/>
    <col min="6668" max="6668" width="11.5703125" style="2" bestFit="1" customWidth="1"/>
    <col min="6669" max="6912" width="9.140625" style="2"/>
    <col min="6913" max="6913" width="0" style="2" hidden="1" customWidth="1"/>
    <col min="6914" max="6914" width="94.7109375" style="2" customWidth="1"/>
    <col min="6915" max="6915" width="19.42578125" style="2" customWidth="1"/>
    <col min="6916" max="6916" width="16.28515625" style="2" customWidth="1"/>
    <col min="6917" max="6919" width="15.42578125" style="2" customWidth="1"/>
    <col min="6920" max="6920" width="16" style="2" bestFit="1" customWidth="1"/>
    <col min="6921" max="6921" width="15.140625" style="2" bestFit="1" customWidth="1"/>
    <col min="6922" max="6922" width="15.5703125" style="2" customWidth="1"/>
    <col min="6923" max="6923" width="14.7109375" style="2" customWidth="1"/>
    <col min="6924" max="6924" width="11.5703125" style="2" bestFit="1" customWidth="1"/>
    <col min="6925" max="7168" width="9.140625" style="2"/>
    <col min="7169" max="7169" width="0" style="2" hidden="1" customWidth="1"/>
    <col min="7170" max="7170" width="94.7109375" style="2" customWidth="1"/>
    <col min="7171" max="7171" width="19.42578125" style="2" customWidth="1"/>
    <col min="7172" max="7172" width="16.28515625" style="2" customWidth="1"/>
    <col min="7173" max="7175" width="15.42578125" style="2" customWidth="1"/>
    <col min="7176" max="7176" width="16" style="2" bestFit="1" customWidth="1"/>
    <col min="7177" max="7177" width="15.140625" style="2" bestFit="1" customWidth="1"/>
    <col min="7178" max="7178" width="15.5703125" style="2" customWidth="1"/>
    <col min="7179" max="7179" width="14.7109375" style="2" customWidth="1"/>
    <col min="7180" max="7180" width="11.5703125" style="2" bestFit="1" customWidth="1"/>
    <col min="7181" max="7424" width="9.140625" style="2"/>
    <col min="7425" max="7425" width="0" style="2" hidden="1" customWidth="1"/>
    <col min="7426" max="7426" width="94.7109375" style="2" customWidth="1"/>
    <col min="7427" max="7427" width="19.42578125" style="2" customWidth="1"/>
    <col min="7428" max="7428" width="16.28515625" style="2" customWidth="1"/>
    <col min="7429" max="7431" width="15.42578125" style="2" customWidth="1"/>
    <col min="7432" max="7432" width="16" style="2" bestFit="1" customWidth="1"/>
    <col min="7433" max="7433" width="15.140625" style="2" bestFit="1" customWidth="1"/>
    <col min="7434" max="7434" width="15.5703125" style="2" customWidth="1"/>
    <col min="7435" max="7435" width="14.7109375" style="2" customWidth="1"/>
    <col min="7436" max="7436" width="11.5703125" style="2" bestFit="1" customWidth="1"/>
    <col min="7437" max="7680" width="9.140625" style="2"/>
    <col min="7681" max="7681" width="0" style="2" hidden="1" customWidth="1"/>
    <col min="7682" max="7682" width="94.7109375" style="2" customWidth="1"/>
    <col min="7683" max="7683" width="19.42578125" style="2" customWidth="1"/>
    <col min="7684" max="7684" width="16.28515625" style="2" customWidth="1"/>
    <col min="7685" max="7687" width="15.42578125" style="2" customWidth="1"/>
    <col min="7688" max="7688" width="16" style="2" bestFit="1" customWidth="1"/>
    <col min="7689" max="7689" width="15.140625" style="2" bestFit="1" customWidth="1"/>
    <col min="7690" max="7690" width="15.5703125" style="2" customWidth="1"/>
    <col min="7691" max="7691" width="14.7109375" style="2" customWidth="1"/>
    <col min="7692" max="7692" width="11.5703125" style="2" bestFit="1" customWidth="1"/>
    <col min="7693" max="7936" width="9.140625" style="2"/>
    <col min="7937" max="7937" width="0" style="2" hidden="1" customWidth="1"/>
    <col min="7938" max="7938" width="94.7109375" style="2" customWidth="1"/>
    <col min="7939" max="7939" width="19.42578125" style="2" customWidth="1"/>
    <col min="7940" max="7940" width="16.28515625" style="2" customWidth="1"/>
    <col min="7941" max="7943" width="15.42578125" style="2" customWidth="1"/>
    <col min="7944" max="7944" width="16" style="2" bestFit="1" customWidth="1"/>
    <col min="7945" max="7945" width="15.140625" style="2" bestFit="1" customWidth="1"/>
    <col min="7946" max="7946" width="15.5703125" style="2" customWidth="1"/>
    <col min="7947" max="7947" width="14.7109375" style="2" customWidth="1"/>
    <col min="7948" max="7948" width="11.5703125" style="2" bestFit="1" customWidth="1"/>
    <col min="7949" max="8192" width="9.140625" style="2"/>
    <col min="8193" max="8193" width="0" style="2" hidden="1" customWidth="1"/>
    <col min="8194" max="8194" width="94.7109375" style="2" customWidth="1"/>
    <col min="8195" max="8195" width="19.42578125" style="2" customWidth="1"/>
    <col min="8196" max="8196" width="16.28515625" style="2" customWidth="1"/>
    <col min="8197" max="8199" width="15.42578125" style="2" customWidth="1"/>
    <col min="8200" max="8200" width="16" style="2" bestFit="1" customWidth="1"/>
    <col min="8201" max="8201" width="15.140625" style="2" bestFit="1" customWidth="1"/>
    <col min="8202" max="8202" width="15.5703125" style="2" customWidth="1"/>
    <col min="8203" max="8203" width="14.7109375" style="2" customWidth="1"/>
    <col min="8204" max="8204" width="11.5703125" style="2" bestFit="1" customWidth="1"/>
    <col min="8205" max="8448" width="9.140625" style="2"/>
    <col min="8449" max="8449" width="0" style="2" hidden="1" customWidth="1"/>
    <col min="8450" max="8450" width="94.7109375" style="2" customWidth="1"/>
    <col min="8451" max="8451" width="19.42578125" style="2" customWidth="1"/>
    <col min="8452" max="8452" width="16.28515625" style="2" customWidth="1"/>
    <col min="8453" max="8455" width="15.42578125" style="2" customWidth="1"/>
    <col min="8456" max="8456" width="16" style="2" bestFit="1" customWidth="1"/>
    <col min="8457" max="8457" width="15.140625" style="2" bestFit="1" customWidth="1"/>
    <col min="8458" max="8458" width="15.5703125" style="2" customWidth="1"/>
    <col min="8459" max="8459" width="14.7109375" style="2" customWidth="1"/>
    <col min="8460" max="8460" width="11.5703125" style="2" bestFit="1" customWidth="1"/>
    <col min="8461" max="8704" width="9.140625" style="2"/>
    <col min="8705" max="8705" width="0" style="2" hidden="1" customWidth="1"/>
    <col min="8706" max="8706" width="94.7109375" style="2" customWidth="1"/>
    <col min="8707" max="8707" width="19.42578125" style="2" customWidth="1"/>
    <col min="8708" max="8708" width="16.28515625" style="2" customWidth="1"/>
    <col min="8709" max="8711" width="15.42578125" style="2" customWidth="1"/>
    <col min="8712" max="8712" width="16" style="2" bestFit="1" customWidth="1"/>
    <col min="8713" max="8713" width="15.140625" style="2" bestFit="1" customWidth="1"/>
    <col min="8714" max="8714" width="15.5703125" style="2" customWidth="1"/>
    <col min="8715" max="8715" width="14.7109375" style="2" customWidth="1"/>
    <col min="8716" max="8716" width="11.5703125" style="2" bestFit="1" customWidth="1"/>
    <col min="8717" max="8960" width="9.140625" style="2"/>
    <col min="8961" max="8961" width="0" style="2" hidden="1" customWidth="1"/>
    <col min="8962" max="8962" width="94.7109375" style="2" customWidth="1"/>
    <col min="8963" max="8963" width="19.42578125" style="2" customWidth="1"/>
    <col min="8964" max="8964" width="16.28515625" style="2" customWidth="1"/>
    <col min="8965" max="8967" width="15.42578125" style="2" customWidth="1"/>
    <col min="8968" max="8968" width="16" style="2" bestFit="1" customWidth="1"/>
    <col min="8969" max="8969" width="15.140625" style="2" bestFit="1" customWidth="1"/>
    <col min="8970" max="8970" width="15.5703125" style="2" customWidth="1"/>
    <col min="8971" max="8971" width="14.7109375" style="2" customWidth="1"/>
    <col min="8972" max="8972" width="11.5703125" style="2" bestFit="1" customWidth="1"/>
    <col min="8973" max="9216" width="9.140625" style="2"/>
    <col min="9217" max="9217" width="0" style="2" hidden="1" customWidth="1"/>
    <col min="9218" max="9218" width="94.7109375" style="2" customWidth="1"/>
    <col min="9219" max="9219" width="19.42578125" style="2" customWidth="1"/>
    <col min="9220" max="9220" width="16.28515625" style="2" customWidth="1"/>
    <col min="9221" max="9223" width="15.42578125" style="2" customWidth="1"/>
    <col min="9224" max="9224" width="16" style="2" bestFit="1" customWidth="1"/>
    <col min="9225" max="9225" width="15.140625" style="2" bestFit="1" customWidth="1"/>
    <col min="9226" max="9226" width="15.5703125" style="2" customWidth="1"/>
    <col min="9227" max="9227" width="14.7109375" style="2" customWidth="1"/>
    <col min="9228" max="9228" width="11.5703125" style="2" bestFit="1" customWidth="1"/>
    <col min="9229" max="9472" width="9.140625" style="2"/>
    <col min="9473" max="9473" width="0" style="2" hidden="1" customWidth="1"/>
    <col min="9474" max="9474" width="94.7109375" style="2" customWidth="1"/>
    <col min="9475" max="9475" width="19.42578125" style="2" customWidth="1"/>
    <col min="9476" max="9476" width="16.28515625" style="2" customWidth="1"/>
    <col min="9477" max="9479" width="15.42578125" style="2" customWidth="1"/>
    <col min="9480" max="9480" width="16" style="2" bestFit="1" customWidth="1"/>
    <col min="9481" max="9481" width="15.140625" style="2" bestFit="1" customWidth="1"/>
    <col min="9482" max="9482" width="15.5703125" style="2" customWidth="1"/>
    <col min="9483" max="9483" width="14.7109375" style="2" customWidth="1"/>
    <col min="9484" max="9484" width="11.5703125" style="2" bestFit="1" customWidth="1"/>
    <col min="9485" max="9728" width="9.140625" style="2"/>
    <col min="9729" max="9729" width="0" style="2" hidden="1" customWidth="1"/>
    <col min="9730" max="9730" width="94.7109375" style="2" customWidth="1"/>
    <col min="9731" max="9731" width="19.42578125" style="2" customWidth="1"/>
    <col min="9732" max="9732" width="16.28515625" style="2" customWidth="1"/>
    <col min="9733" max="9735" width="15.42578125" style="2" customWidth="1"/>
    <col min="9736" max="9736" width="16" style="2" bestFit="1" customWidth="1"/>
    <col min="9737" max="9737" width="15.140625" style="2" bestFit="1" customWidth="1"/>
    <col min="9738" max="9738" width="15.5703125" style="2" customWidth="1"/>
    <col min="9739" max="9739" width="14.7109375" style="2" customWidth="1"/>
    <col min="9740" max="9740" width="11.5703125" style="2" bestFit="1" customWidth="1"/>
    <col min="9741" max="9984" width="9.140625" style="2"/>
    <col min="9985" max="9985" width="0" style="2" hidden="1" customWidth="1"/>
    <col min="9986" max="9986" width="94.7109375" style="2" customWidth="1"/>
    <col min="9987" max="9987" width="19.42578125" style="2" customWidth="1"/>
    <col min="9988" max="9988" width="16.28515625" style="2" customWidth="1"/>
    <col min="9989" max="9991" width="15.42578125" style="2" customWidth="1"/>
    <col min="9992" max="9992" width="16" style="2" bestFit="1" customWidth="1"/>
    <col min="9993" max="9993" width="15.140625" style="2" bestFit="1" customWidth="1"/>
    <col min="9994" max="9994" width="15.5703125" style="2" customWidth="1"/>
    <col min="9995" max="9995" width="14.7109375" style="2" customWidth="1"/>
    <col min="9996" max="9996" width="11.5703125" style="2" bestFit="1" customWidth="1"/>
    <col min="9997" max="10240" width="9.140625" style="2"/>
    <col min="10241" max="10241" width="0" style="2" hidden="1" customWidth="1"/>
    <col min="10242" max="10242" width="94.7109375" style="2" customWidth="1"/>
    <col min="10243" max="10243" width="19.42578125" style="2" customWidth="1"/>
    <col min="10244" max="10244" width="16.28515625" style="2" customWidth="1"/>
    <col min="10245" max="10247" width="15.42578125" style="2" customWidth="1"/>
    <col min="10248" max="10248" width="16" style="2" bestFit="1" customWidth="1"/>
    <col min="10249" max="10249" width="15.140625" style="2" bestFit="1" customWidth="1"/>
    <col min="10250" max="10250" width="15.5703125" style="2" customWidth="1"/>
    <col min="10251" max="10251" width="14.7109375" style="2" customWidth="1"/>
    <col min="10252" max="10252" width="11.5703125" style="2" bestFit="1" customWidth="1"/>
    <col min="10253" max="10496" width="9.140625" style="2"/>
    <col min="10497" max="10497" width="0" style="2" hidden="1" customWidth="1"/>
    <col min="10498" max="10498" width="94.7109375" style="2" customWidth="1"/>
    <col min="10499" max="10499" width="19.42578125" style="2" customWidth="1"/>
    <col min="10500" max="10500" width="16.28515625" style="2" customWidth="1"/>
    <col min="10501" max="10503" width="15.42578125" style="2" customWidth="1"/>
    <col min="10504" max="10504" width="16" style="2" bestFit="1" customWidth="1"/>
    <col min="10505" max="10505" width="15.140625" style="2" bestFit="1" customWidth="1"/>
    <col min="10506" max="10506" width="15.5703125" style="2" customWidth="1"/>
    <col min="10507" max="10507" width="14.7109375" style="2" customWidth="1"/>
    <col min="10508" max="10508" width="11.5703125" style="2" bestFit="1" customWidth="1"/>
    <col min="10509" max="10752" width="9.140625" style="2"/>
    <col min="10753" max="10753" width="0" style="2" hidden="1" customWidth="1"/>
    <col min="10754" max="10754" width="94.7109375" style="2" customWidth="1"/>
    <col min="10755" max="10755" width="19.42578125" style="2" customWidth="1"/>
    <col min="10756" max="10756" width="16.28515625" style="2" customWidth="1"/>
    <col min="10757" max="10759" width="15.42578125" style="2" customWidth="1"/>
    <col min="10760" max="10760" width="16" style="2" bestFit="1" customWidth="1"/>
    <col min="10761" max="10761" width="15.140625" style="2" bestFit="1" customWidth="1"/>
    <col min="10762" max="10762" width="15.5703125" style="2" customWidth="1"/>
    <col min="10763" max="10763" width="14.7109375" style="2" customWidth="1"/>
    <col min="10764" max="10764" width="11.5703125" style="2" bestFit="1" customWidth="1"/>
    <col min="10765" max="11008" width="9.140625" style="2"/>
    <col min="11009" max="11009" width="0" style="2" hidden="1" customWidth="1"/>
    <col min="11010" max="11010" width="94.7109375" style="2" customWidth="1"/>
    <col min="11011" max="11011" width="19.42578125" style="2" customWidth="1"/>
    <col min="11012" max="11012" width="16.28515625" style="2" customWidth="1"/>
    <col min="11013" max="11015" width="15.42578125" style="2" customWidth="1"/>
    <col min="11016" max="11016" width="16" style="2" bestFit="1" customWidth="1"/>
    <col min="11017" max="11017" width="15.140625" style="2" bestFit="1" customWidth="1"/>
    <col min="11018" max="11018" width="15.5703125" style="2" customWidth="1"/>
    <col min="11019" max="11019" width="14.7109375" style="2" customWidth="1"/>
    <col min="11020" max="11020" width="11.5703125" style="2" bestFit="1" customWidth="1"/>
    <col min="11021" max="11264" width="9.140625" style="2"/>
    <col min="11265" max="11265" width="0" style="2" hidden="1" customWidth="1"/>
    <col min="11266" max="11266" width="94.7109375" style="2" customWidth="1"/>
    <col min="11267" max="11267" width="19.42578125" style="2" customWidth="1"/>
    <col min="11268" max="11268" width="16.28515625" style="2" customWidth="1"/>
    <col min="11269" max="11271" width="15.42578125" style="2" customWidth="1"/>
    <col min="11272" max="11272" width="16" style="2" bestFit="1" customWidth="1"/>
    <col min="11273" max="11273" width="15.140625" style="2" bestFit="1" customWidth="1"/>
    <col min="11274" max="11274" width="15.5703125" style="2" customWidth="1"/>
    <col min="11275" max="11275" width="14.7109375" style="2" customWidth="1"/>
    <col min="11276" max="11276" width="11.5703125" style="2" bestFit="1" customWidth="1"/>
    <col min="11277" max="11520" width="9.140625" style="2"/>
    <col min="11521" max="11521" width="0" style="2" hidden="1" customWidth="1"/>
    <col min="11522" max="11522" width="94.7109375" style="2" customWidth="1"/>
    <col min="11523" max="11523" width="19.42578125" style="2" customWidth="1"/>
    <col min="11524" max="11524" width="16.28515625" style="2" customWidth="1"/>
    <col min="11525" max="11527" width="15.42578125" style="2" customWidth="1"/>
    <col min="11528" max="11528" width="16" style="2" bestFit="1" customWidth="1"/>
    <col min="11529" max="11529" width="15.140625" style="2" bestFit="1" customWidth="1"/>
    <col min="11530" max="11530" width="15.5703125" style="2" customWidth="1"/>
    <col min="11531" max="11531" width="14.7109375" style="2" customWidth="1"/>
    <col min="11532" max="11532" width="11.5703125" style="2" bestFit="1" customWidth="1"/>
    <col min="11533" max="11776" width="9.140625" style="2"/>
    <col min="11777" max="11777" width="0" style="2" hidden="1" customWidth="1"/>
    <col min="11778" max="11778" width="94.7109375" style="2" customWidth="1"/>
    <col min="11779" max="11779" width="19.42578125" style="2" customWidth="1"/>
    <col min="11780" max="11780" width="16.28515625" style="2" customWidth="1"/>
    <col min="11781" max="11783" width="15.42578125" style="2" customWidth="1"/>
    <col min="11784" max="11784" width="16" style="2" bestFit="1" customWidth="1"/>
    <col min="11785" max="11785" width="15.140625" style="2" bestFit="1" customWidth="1"/>
    <col min="11786" max="11786" width="15.5703125" style="2" customWidth="1"/>
    <col min="11787" max="11787" width="14.7109375" style="2" customWidth="1"/>
    <col min="11788" max="11788" width="11.5703125" style="2" bestFit="1" customWidth="1"/>
    <col min="11789" max="12032" width="9.140625" style="2"/>
    <col min="12033" max="12033" width="0" style="2" hidden="1" customWidth="1"/>
    <col min="12034" max="12034" width="94.7109375" style="2" customWidth="1"/>
    <col min="12035" max="12035" width="19.42578125" style="2" customWidth="1"/>
    <col min="12036" max="12036" width="16.28515625" style="2" customWidth="1"/>
    <col min="12037" max="12039" width="15.42578125" style="2" customWidth="1"/>
    <col min="12040" max="12040" width="16" style="2" bestFit="1" customWidth="1"/>
    <col min="12041" max="12041" width="15.140625" style="2" bestFit="1" customWidth="1"/>
    <col min="12042" max="12042" width="15.5703125" style="2" customWidth="1"/>
    <col min="12043" max="12043" width="14.7109375" style="2" customWidth="1"/>
    <col min="12044" max="12044" width="11.5703125" style="2" bestFit="1" customWidth="1"/>
    <col min="12045" max="12288" width="9.140625" style="2"/>
    <col min="12289" max="12289" width="0" style="2" hidden="1" customWidth="1"/>
    <col min="12290" max="12290" width="94.7109375" style="2" customWidth="1"/>
    <col min="12291" max="12291" width="19.42578125" style="2" customWidth="1"/>
    <col min="12292" max="12292" width="16.28515625" style="2" customWidth="1"/>
    <col min="12293" max="12295" width="15.42578125" style="2" customWidth="1"/>
    <col min="12296" max="12296" width="16" style="2" bestFit="1" customWidth="1"/>
    <col min="12297" max="12297" width="15.140625" style="2" bestFit="1" customWidth="1"/>
    <col min="12298" max="12298" width="15.5703125" style="2" customWidth="1"/>
    <col min="12299" max="12299" width="14.7109375" style="2" customWidth="1"/>
    <col min="12300" max="12300" width="11.5703125" style="2" bestFit="1" customWidth="1"/>
    <col min="12301" max="12544" width="9.140625" style="2"/>
    <col min="12545" max="12545" width="0" style="2" hidden="1" customWidth="1"/>
    <col min="12546" max="12546" width="94.7109375" style="2" customWidth="1"/>
    <col min="12547" max="12547" width="19.42578125" style="2" customWidth="1"/>
    <col min="12548" max="12548" width="16.28515625" style="2" customWidth="1"/>
    <col min="12549" max="12551" width="15.42578125" style="2" customWidth="1"/>
    <col min="12552" max="12552" width="16" style="2" bestFit="1" customWidth="1"/>
    <col min="12553" max="12553" width="15.140625" style="2" bestFit="1" customWidth="1"/>
    <col min="12554" max="12554" width="15.5703125" style="2" customWidth="1"/>
    <col min="12555" max="12555" width="14.7109375" style="2" customWidth="1"/>
    <col min="12556" max="12556" width="11.5703125" style="2" bestFit="1" customWidth="1"/>
    <col min="12557" max="12800" width="9.140625" style="2"/>
    <col min="12801" max="12801" width="0" style="2" hidden="1" customWidth="1"/>
    <col min="12802" max="12802" width="94.7109375" style="2" customWidth="1"/>
    <col min="12803" max="12803" width="19.42578125" style="2" customWidth="1"/>
    <col min="12804" max="12804" width="16.28515625" style="2" customWidth="1"/>
    <col min="12805" max="12807" width="15.42578125" style="2" customWidth="1"/>
    <col min="12808" max="12808" width="16" style="2" bestFit="1" customWidth="1"/>
    <col min="12809" max="12809" width="15.140625" style="2" bestFit="1" customWidth="1"/>
    <col min="12810" max="12810" width="15.5703125" style="2" customWidth="1"/>
    <col min="12811" max="12811" width="14.7109375" style="2" customWidth="1"/>
    <col min="12812" max="12812" width="11.5703125" style="2" bestFit="1" customWidth="1"/>
    <col min="12813" max="13056" width="9.140625" style="2"/>
    <col min="13057" max="13057" width="0" style="2" hidden="1" customWidth="1"/>
    <col min="13058" max="13058" width="94.7109375" style="2" customWidth="1"/>
    <col min="13059" max="13059" width="19.42578125" style="2" customWidth="1"/>
    <col min="13060" max="13060" width="16.28515625" style="2" customWidth="1"/>
    <col min="13061" max="13063" width="15.42578125" style="2" customWidth="1"/>
    <col min="13064" max="13064" width="16" style="2" bestFit="1" customWidth="1"/>
    <col min="13065" max="13065" width="15.140625" style="2" bestFit="1" customWidth="1"/>
    <col min="13066" max="13066" width="15.5703125" style="2" customWidth="1"/>
    <col min="13067" max="13067" width="14.7109375" style="2" customWidth="1"/>
    <col min="13068" max="13068" width="11.5703125" style="2" bestFit="1" customWidth="1"/>
    <col min="13069" max="13312" width="9.140625" style="2"/>
    <col min="13313" max="13313" width="0" style="2" hidden="1" customWidth="1"/>
    <col min="13314" max="13314" width="94.7109375" style="2" customWidth="1"/>
    <col min="13315" max="13315" width="19.42578125" style="2" customWidth="1"/>
    <col min="13316" max="13316" width="16.28515625" style="2" customWidth="1"/>
    <col min="13317" max="13319" width="15.42578125" style="2" customWidth="1"/>
    <col min="13320" max="13320" width="16" style="2" bestFit="1" customWidth="1"/>
    <col min="13321" max="13321" width="15.140625" style="2" bestFit="1" customWidth="1"/>
    <col min="13322" max="13322" width="15.5703125" style="2" customWidth="1"/>
    <col min="13323" max="13323" width="14.7109375" style="2" customWidth="1"/>
    <col min="13324" max="13324" width="11.5703125" style="2" bestFit="1" customWidth="1"/>
    <col min="13325" max="13568" width="9.140625" style="2"/>
    <col min="13569" max="13569" width="0" style="2" hidden="1" customWidth="1"/>
    <col min="13570" max="13570" width="94.7109375" style="2" customWidth="1"/>
    <col min="13571" max="13571" width="19.42578125" style="2" customWidth="1"/>
    <col min="13572" max="13572" width="16.28515625" style="2" customWidth="1"/>
    <col min="13573" max="13575" width="15.42578125" style="2" customWidth="1"/>
    <col min="13576" max="13576" width="16" style="2" bestFit="1" customWidth="1"/>
    <col min="13577" max="13577" width="15.140625" style="2" bestFit="1" customWidth="1"/>
    <col min="13578" max="13578" width="15.5703125" style="2" customWidth="1"/>
    <col min="13579" max="13579" width="14.7109375" style="2" customWidth="1"/>
    <col min="13580" max="13580" width="11.5703125" style="2" bestFit="1" customWidth="1"/>
    <col min="13581" max="13824" width="9.140625" style="2"/>
    <col min="13825" max="13825" width="0" style="2" hidden="1" customWidth="1"/>
    <col min="13826" max="13826" width="94.7109375" style="2" customWidth="1"/>
    <col min="13827" max="13827" width="19.42578125" style="2" customWidth="1"/>
    <col min="13828" max="13828" width="16.28515625" style="2" customWidth="1"/>
    <col min="13829" max="13831" width="15.42578125" style="2" customWidth="1"/>
    <col min="13832" max="13832" width="16" style="2" bestFit="1" customWidth="1"/>
    <col min="13833" max="13833" width="15.140625" style="2" bestFit="1" customWidth="1"/>
    <col min="13834" max="13834" width="15.5703125" style="2" customWidth="1"/>
    <col min="13835" max="13835" width="14.7109375" style="2" customWidth="1"/>
    <col min="13836" max="13836" width="11.5703125" style="2" bestFit="1" customWidth="1"/>
    <col min="13837" max="14080" width="9.140625" style="2"/>
    <col min="14081" max="14081" width="0" style="2" hidden="1" customWidth="1"/>
    <col min="14082" max="14082" width="94.7109375" style="2" customWidth="1"/>
    <col min="14083" max="14083" width="19.42578125" style="2" customWidth="1"/>
    <col min="14084" max="14084" width="16.28515625" style="2" customWidth="1"/>
    <col min="14085" max="14087" width="15.42578125" style="2" customWidth="1"/>
    <col min="14088" max="14088" width="16" style="2" bestFit="1" customWidth="1"/>
    <col min="14089" max="14089" width="15.140625" style="2" bestFit="1" customWidth="1"/>
    <col min="14090" max="14090" width="15.5703125" style="2" customWidth="1"/>
    <col min="14091" max="14091" width="14.7109375" style="2" customWidth="1"/>
    <col min="14092" max="14092" width="11.5703125" style="2" bestFit="1" customWidth="1"/>
    <col min="14093" max="14336" width="9.140625" style="2"/>
    <col min="14337" max="14337" width="0" style="2" hidden="1" customWidth="1"/>
    <col min="14338" max="14338" width="94.7109375" style="2" customWidth="1"/>
    <col min="14339" max="14339" width="19.42578125" style="2" customWidth="1"/>
    <col min="14340" max="14340" width="16.28515625" style="2" customWidth="1"/>
    <col min="14341" max="14343" width="15.42578125" style="2" customWidth="1"/>
    <col min="14344" max="14344" width="16" style="2" bestFit="1" customWidth="1"/>
    <col min="14345" max="14345" width="15.140625" style="2" bestFit="1" customWidth="1"/>
    <col min="14346" max="14346" width="15.5703125" style="2" customWidth="1"/>
    <col min="14347" max="14347" width="14.7109375" style="2" customWidth="1"/>
    <col min="14348" max="14348" width="11.5703125" style="2" bestFit="1" customWidth="1"/>
    <col min="14349" max="14592" width="9.140625" style="2"/>
    <col min="14593" max="14593" width="0" style="2" hidden="1" customWidth="1"/>
    <col min="14594" max="14594" width="94.7109375" style="2" customWidth="1"/>
    <col min="14595" max="14595" width="19.42578125" style="2" customWidth="1"/>
    <col min="14596" max="14596" width="16.28515625" style="2" customWidth="1"/>
    <col min="14597" max="14599" width="15.42578125" style="2" customWidth="1"/>
    <col min="14600" max="14600" width="16" style="2" bestFit="1" customWidth="1"/>
    <col min="14601" max="14601" width="15.140625" style="2" bestFit="1" customWidth="1"/>
    <col min="14602" max="14602" width="15.5703125" style="2" customWidth="1"/>
    <col min="14603" max="14603" width="14.7109375" style="2" customWidth="1"/>
    <col min="14604" max="14604" width="11.5703125" style="2" bestFit="1" customWidth="1"/>
    <col min="14605" max="14848" width="9.140625" style="2"/>
    <col min="14849" max="14849" width="0" style="2" hidden="1" customWidth="1"/>
    <col min="14850" max="14850" width="94.7109375" style="2" customWidth="1"/>
    <col min="14851" max="14851" width="19.42578125" style="2" customWidth="1"/>
    <col min="14852" max="14852" width="16.28515625" style="2" customWidth="1"/>
    <col min="14853" max="14855" width="15.42578125" style="2" customWidth="1"/>
    <col min="14856" max="14856" width="16" style="2" bestFit="1" customWidth="1"/>
    <col min="14857" max="14857" width="15.140625" style="2" bestFit="1" customWidth="1"/>
    <col min="14858" max="14858" width="15.5703125" style="2" customWidth="1"/>
    <col min="14859" max="14859" width="14.7109375" style="2" customWidth="1"/>
    <col min="14860" max="14860" width="11.5703125" style="2" bestFit="1" customWidth="1"/>
    <col min="14861" max="15104" width="9.140625" style="2"/>
    <col min="15105" max="15105" width="0" style="2" hidden="1" customWidth="1"/>
    <col min="15106" max="15106" width="94.7109375" style="2" customWidth="1"/>
    <col min="15107" max="15107" width="19.42578125" style="2" customWidth="1"/>
    <col min="15108" max="15108" width="16.28515625" style="2" customWidth="1"/>
    <col min="15109" max="15111" width="15.42578125" style="2" customWidth="1"/>
    <col min="15112" max="15112" width="16" style="2" bestFit="1" customWidth="1"/>
    <col min="15113" max="15113" width="15.140625" style="2" bestFit="1" customWidth="1"/>
    <col min="15114" max="15114" width="15.5703125" style="2" customWidth="1"/>
    <col min="15115" max="15115" width="14.7109375" style="2" customWidth="1"/>
    <col min="15116" max="15116" width="11.5703125" style="2" bestFit="1" customWidth="1"/>
    <col min="15117" max="15360" width="9.140625" style="2"/>
    <col min="15361" max="15361" width="0" style="2" hidden="1" customWidth="1"/>
    <col min="15362" max="15362" width="94.7109375" style="2" customWidth="1"/>
    <col min="15363" max="15363" width="19.42578125" style="2" customWidth="1"/>
    <col min="15364" max="15364" width="16.28515625" style="2" customWidth="1"/>
    <col min="15365" max="15367" width="15.42578125" style="2" customWidth="1"/>
    <col min="15368" max="15368" width="16" style="2" bestFit="1" customWidth="1"/>
    <col min="15369" max="15369" width="15.140625" style="2" bestFit="1" customWidth="1"/>
    <col min="15370" max="15370" width="15.5703125" style="2" customWidth="1"/>
    <col min="15371" max="15371" width="14.7109375" style="2" customWidth="1"/>
    <col min="15372" max="15372" width="11.5703125" style="2" bestFit="1" customWidth="1"/>
    <col min="15373" max="15616" width="9.140625" style="2"/>
    <col min="15617" max="15617" width="0" style="2" hidden="1" customWidth="1"/>
    <col min="15618" max="15618" width="94.7109375" style="2" customWidth="1"/>
    <col min="15619" max="15619" width="19.42578125" style="2" customWidth="1"/>
    <col min="15620" max="15620" width="16.28515625" style="2" customWidth="1"/>
    <col min="15621" max="15623" width="15.42578125" style="2" customWidth="1"/>
    <col min="15624" max="15624" width="16" style="2" bestFit="1" customWidth="1"/>
    <col min="15625" max="15625" width="15.140625" style="2" bestFit="1" customWidth="1"/>
    <col min="15626" max="15626" width="15.5703125" style="2" customWidth="1"/>
    <col min="15627" max="15627" width="14.7109375" style="2" customWidth="1"/>
    <col min="15628" max="15628" width="11.5703125" style="2" bestFit="1" customWidth="1"/>
    <col min="15629" max="15872" width="9.140625" style="2"/>
    <col min="15873" max="15873" width="0" style="2" hidden="1" customWidth="1"/>
    <col min="15874" max="15874" width="94.7109375" style="2" customWidth="1"/>
    <col min="15875" max="15875" width="19.42578125" style="2" customWidth="1"/>
    <col min="15876" max="15876" width="16.28515625" style="2" customWidth="1"/>
    <col min="15877" max="15879" width="15.42578125" style="2" customWidth="1"/>
    <col min="15880" max="15880" width="16" style="2" bestFit="1" customWidth="1"/>
    <col min="15881" max="15881" width="15.140625" style="2" bestFit="1" customWidth="1"/>
    <col min="15882" max="15882" width="15.5703125" style="2" customWidth="1"/>
    <col min="15883" max="15883" width="14.7109375" style="2" customWidth="1"/>
    <col min="15884" max="15884" width="11.5703125" style="2" bestFit="1" customWidth="1"/>
    <col min="15885" max="16128" width="9.140625" style="2"/>
    <col min="16129" max="16129" width="0" style="2" hidden="1" customWidth="1"/>
    <col min="16130" max="16130" width="94.7109375" style="2" customWidth="1"/>
    <col min="16131" max="16131" width="19.42578125" style="2" customWidth="1"/>
    <col min="16132" max="16132" width="16.28515625" style="2" customWidth="1"/>
    <col min="16133" max="16135" width="15.42578125" style="2" customWidth="1"/>
    <col min="16136" max="16136" width="16" style="2" bestFit="1" customWidth="1"/>
    <col min="16137" max="16137" width="15.140625" style="2" bestFit="1" customWidth="1"/>
    <col min="16138" max="16138" width="15.5703125" style="2" customWidth="1"/>
    <col min="16139" max="16139" width="14.7109375" style="2" customWidth="1"/>
    <col min="16140" max="16140" width="11.5703125" style="2" bestFit="1" customWidth="1"/>
    <col min="16141" max="16384" width="9.140625" style="2"/>
  </cols>
  <sheetData>
    <row r="1" spans="2:11" hidden="1" x14ac:dyDescent="0.25">
      <c r="B1" s="375" t="s">
        <v>0</v>
      </c>
      <c r="C1" s="376"/>
      <c r="D1" s="376"/>
      <c r="E1" s="376"/>
      <c r="F1" s="376"/>
      <c r="G1" s="376"/>
      <c r="H1" s="377"/>
    </row>
    <row r="2" spans="2:11" hidden="1" x14ac:dyDescent="0.25">
      <c r="B2" s="378" t="s">
        <v>1</v>
      </c>
      <c r="C2" s="379"/>
      <c r="D2" s="379"/>
      <c r="E2" s="379"/>
      <c r="F2" s="379"/>
      <c r="G2" s="379"/>
      <c r="H2" s="380"/>
    </row>
    <row r="3" spans="2:11" x14ac:dyDescent="0.25">
      <c r="B3" s="4" t="s">
        <v>2</v>
      </c>
      <c r="C3" s="5"/>
      <c r="D3" s="6"/>
      <c r="E3" s="7"/>
      <c r="F3" s="7"/>
      <c r="G3" s="7"/>
      <c r="H3" s="8"/>
    </row>
    <row r="4" spans="2:11" x14ac:dyDescent="0.25">
      <c r="B4" s="4" t="s">
        <v>465</v>
      </c>
      <c r="C4" s="5"/>
      <c r="D4" s="9"/>
      <c r="E4" s="5"/>
      <c r="F4" s="5"/>
      <c r="G4" s="5"/>
      <c r="H4" s="10"/>
    </row>
    <row r="5" spans="2:11" x14ac:dyDescent="0.25">
      <c r="B5" s="4" t="s">
        <v>4</v>
      </c>
      <c r="C5" s="11"/>
      <c r="D5" s="12"/>
      <c r="E5" s="11"/>
      <c r="F5" s="11"/>
      <c r="G5" s="11"/>
      <c r="H5" s="13"/>
    </row>
    <row r="6" spans="2:11" x14ac:dyDescent="0.25">
      <c r="B6" s="4"/>
      <c r="C6" s="11"/>
      <c r="D6" s="12"/>
      <c r="E6" s="11"/>
      <c r="F6" s="11"/>
      <c r="G6" s="11"/>
      <c r="H6" s="13"/>
    </row>
    <row r="7" spans="2:11" ht="30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1" x14ac:dyDescent="0.25">
      <c r="B8" s="4" t="s">
        <v>12</v>
      </c>
      <c r="C8" s="19"/>
      <c r="D8" s="120"/>
      <c r="E8" s="121"/>
      <c r="F8" s="119"/>
      <c r="G8" s="119"/>
      <c r="H8" s="118"/>
    </row>
    <row r="9" spans="2:11" hidden="1" x14ac:dyDescent="0.25">
      <c r="B9" s="4" t="s">
        <v>446</v>
      </c>
      <c r="C9" s="19"/>
      <c r="D9" s="225"/>
      <c r="E9" s="226"/>
      <c r="F9" s="189"/>
      <c r="G9" s="189"/>
      <c r="H9" s="118"/>
      <c r="J9" s="227"/>
      <c r="K9" s="228"/>
    </row>
    <row r="10" spans="2:11" hidden="1" x14ac:dyDescent="0.25">
      <c r="B10" s="4" t="s">
        <v>14</v>
      </c>
      <c r="C10" s="19"/>
      <c r="D10" s="225"/>
      <c r="E10" s="229"/>
      <c r="F10" s="189"/>
      <c r="G10" s="189"/>
      <c r="H10" s="118"/>
      <c r="J10" s="1"/>
    </row>
    <row r="11" spans="2:11" hidden="1" x14ac:dyDescent="0.25">
      <c r="B11" s="27" t="s">
        <v>92</v>
      </c>
      <c r="C11" s="19"/>
      <c r="D11" s="225"/>
      <c r="E11" s="192" t="e">
        <f>SUM(#REF!)</f>
        <v>#REF!</v>
      </c>
      <c r="F11" s="57" t="e">
        <f>SUM(#REF!)</f>
        <v>#REF!</v>
      </c>
      <c r="G11" s="52"/>
      <c r="H11" s="41"/>
      <c r="J11" s="1"/>
    </row>
    <row r="12" spans="2:11" hidden="1" x14ac:dyDescent="0.25">
      <c r="B12" s="27" t="s">
        <v>93</v>
      </c>
      <c r="C12" s="19"/>
      <c r="D12" s="225"/>
      <c r="E12" s="230"/>
      <c r="F12" s="52"/>
      <c r="G12" s="52"/>
      <c r="H12" s="41"/>
      <c r="J12" s="1"/>
    </row>
    <row r="13" spans="2:11" hidden="1" x14ac:dyDescent="0.25">
      <c r="B13" s="28"/>
      <c r="C13" s="43"/>
      <c r="D13" s="77"/>
      <c r="E13" s="48"/>
      <c r="F13" s="23"/>
      <c r="G13" s="23"/>
      <c r="H13" s="231"/>
      <c r="J13" s="1"/>
    </row>
    <row r="14" spans="2:11" hidden="1" x14ac:dyDescent="0.25">
      <c r="B14" s="27" t="s">
        <v>92</v>
      </c>
      <c r="C14" s="19"/>
      <c r="D14" s="225"/>
      <c r="E14" s="192" t="e">
        <f>SUM(#REF!)</f>
        <v>#REF!</v>
      </c>
      <c r="F14" s="192" t="e">
        <f>SUM(#REF!)</f>
        <v>#REF!</v>
      </c>
      <c r="G14" s="52"/>
      <c r="H14" s="41"/>
      <c r="J14" s="1"/>
    </row>
    <row r="15" spans="2:11" x14ac:dyDescent="0.25">
      <c r="B15" s="27" t="s">
        <v>96</v>
      </c>
      <c r="C15" s="27"/>
      <c r="D15" s="232"/>
      <c r="E15" s="51"/>
      <c r="F15" s="52"/>
      <c r="G15" s="52"/>
      <c r="H15" s="41"/>
      <c r="J15" s="1"/>
    </row>
    <row r="16" spans="2:11" x14ac:dyDescent="0.25">
      <c r="B16" s="27" t="s">
        <v>311</v>
      </c>
      <c r="C16" s="27"/>
      <c r="D16" s="232"/>
      <c r="E16" s="51"/>
      <c r="F16" s="52"/>
      <c r="G16" s="52"/>
      <c r="H16" s="41"/>
      <c r="J16" s="1"/>
    </row>
    <row r="17" spans="2:10" x14ac:dyDescent="0.25">
      <c r="B17" s="45" t="s">
        <v>466</v>
      </c>
      <c r="C17" s="233" t="s">
        <v>321</v>
      </c>
      <c r="D17" s="234">
        <v>1500</v>
      </c>
      <c r="E17" s="54">
        <v>7191.53</v>
      </c>
      <c r="F17" s="55">
        <v>5.99</v>
      </c>
      <c r="G17" s="55">
        <v>5.15</v>
      </c>
      <c r="H17" s="235" t="s">
        <v>467</v>
      </c>
      <c r="J17" s="1"/>
    </row>
    <row r="18" spans="2:10" x14ac:dyDescent="0.25">
      <c r="B18" s="45" t="s">
        <v>468</v>
      </c>
      <c r="C18" s="233" t="s">
        <v>313</v>
      </c>
      <c r="D18" s="234">
        <v>1000</v>
      </c>
      <c r="E18" s="54">
        <v>4954.54</v>
      </c>
      <c r="F18" s="55">
        <v>4.13</v>
      </c>
      <c r="G18" s="55">
        <v>4.0350000000000001</v>
      </c>
      <c r="H18" s="235" t="s">
        <v>469</v>
      </c>
      <c r="J18" s="1"/>
    </row>
    <row r="19" spans="2:10" x14ac:dyDescent="0.25">
      <c r="B19" s="45" t="s">
        <v>470</v>
      </c>
      <c r="C19" s="233" t="s">
        <v>313</v>
      </c>
      <c r="D19" s="234">
        <v>1000</v>
      </c>
      <c r="E19" s="54">
        <v>4913.07</v>
      </c>
      <c r="F19" s="55">
        <v>4.09</v>
      </c>
      <c r="G19" s="55">
        <v>4.5482999999999993</v>
      </c>
      <c r="H19" s="235" t="s">
        <v>471</v>
      </c>
      <c r="J19" s="1"/>
    </row>
    <row r="20" spans="2:10" x14ac:dyDescent="0.25">
      <c r="B20" s="45" t="s">
        <v>472</v>
      </c>
      <c r="C20" s="233" t="s">
        <v>316</v>
      </c>
      <c r="D20" s="234">
        <v>1000</v>
      </c>
      <c r="E20" s="54">
        <v>4848.43</v>
      </c>
      <c r="F20" s="55">
        <v>4.04</v>
      </c>
      <c r="G20" s="55">
        <v>4.7348999999999997</v>
      </c>
      <c r="H20" s="235" t="s">
        <v>473</v>
      </c>
      <c r="J20" s="1"/>
    </row>
    <row r="21" spans="2:10" x14ac:dyDescent="0.25">
      <c r="B21" s="45" t="s">
        <v>474</v>
      </c>
      <c r="C21" s="233" t="s">
        <v>313</v>
      </c>
      <c r="D21" s="234">
        <v>1000</v>
      </c>
      <c r="E21" s="54">
        <v>4794.93</v>
      </c>
      <c r="F21" s="55">
        <v>3.99</v>
      </c>
      <c r="G21" s="55">
        <v>5.085</v>
      </c>
      <c r="H21" s="235" t="s">
        <v>475</v>
      </c>
      <c r="J21" s="1"/>
    </row>
    <row r="22" spans="2:10" x14ac:dyDescent="0.25">
      <c r="B22" s="45" t="s">
        <v>476</v>
      </c>
      <c r="C22" s="233" t="s">
        <v>316</v>
      </c>
      <c r="D22" s="234">
        <v>1000</v>
      </c>
      <c r="E22" s="54">
        <v>4791.92</v>
      </c>
      <c r="F22" s="55">
        <v>3.99</v>
      </c>
      <c r="G22" s="55">
        <v>5.0798999999999994</v>
      </c>
      <c r="H22" s="235" t="s">
        <v>477</v>
      </c>
      <c r="J22" s="1"/>
    </row>
    <row r="23" spans="2:10" x14ac:dyDescent="0.25">
      <c r="B23" s="45" t="s">
        <v>478</v>
      </c>
      <c r="C23" s="233" t="s">
        <v>313</v>
      </c>
      <c r="D23" s="234">
        <v>1000</v>
      </c>
      <c r="E23" s="54">
        <v>4776.6400000000003</v>
      </c>
      <c r="F23" s="55">
        <v>3.98</v>
      </c>
      <c r="G23" s="55">
        <v>5.0949999999999998</v>
      </c>
      <c r="H23" s="235" t="s">
        <v>479</v>
      </c>
      <c r="J23" s="1"/>
    </row>
    <row r="24" spans="2:10" x14ac:dyDescent="0.25">
      <c r="B24" s="45" t="s">
        <v>457</v>
      </c>
      <c r="C24" s="233" t="s">
        <v>313</v>
      </c>
      <c r="D24" s="234">
        <v>500</v>
      </c>
      <c r="E24" s="54">
        <v>2434.15</v>
      </c>
      <c r="F24" s="55">
        <v>2.0299999999999998</v>
      </c>
      <c r="G24" s="55">
        <v>4.7699999999999996</v>
      </c>
      <c r="H24" s="235" t="s">
        <v>458</v>
      </c>
      <c r="J24" s="1"/>
    </row>
    <row r="25" spans="2:10" x14ac:dyDescent="0.25">
      <c r="B25" s="45" t="s">
        <v>480</v>
      </c>
      <c r="C25" s="233" t="s">
        <v>313</v>
      </c>
      <c r="D25" s="234">
        <v>500</v>
      </c>
      <c r="E25" s="54">
        <v>2409.8000000000002</v>
      </c>
      <c r="F25" s="55">
        <v>2.0099999999999998</v>
      </c>
      <c r="G25" s="55">
        <v>4.95</v>
      </c>
      <c r="H25" s="235" t="s">
        <v>481</v>
      </c>
      <c r="J25" s="1"/>
    </row>
    <row r="26" spans="2:10" x14ac:dyDescent="0.25">
      <c r="B26" s="45" t="s">
        <v>461</v>
      </c>
      <c r="C26" s="233" t="s">
        <v>341</v>
      </c>
      <c r="D26" s="234">
        <v>500</v>
      </c>
      <c r="E26" s="54">
        <v>2399.61</v>
      </c>
      <c r="F26" s="55">
        <v>2</v>
      </c>
      <c r="G26" s="55">
        <v>5.09</v>
      </c>
      <c r="H26" s="235" t="s">
        <v>462</v>
      </c>
      <c r="J26" s="1"/>
    </row>
    <row r="27" spans="2:10" x14ac:dyDescent="0.25">
      <c r="B27" s="45" t="s">
        <v>482</v>
      </c>
      <c r="C27" s="233" t="s">
        <v>316</v>
      </c>
      <c r="D27" s="234">
        <v>500</v>
      </c>
      <c r="E27" s="54">
        <v>2392.79</v>
      </c>
      <c r="F27" s="55">
        <v>1.99</v>
      </c>
      <c r="G27" s="55">
        <v>5.0949999999999998</v>
      </c>
      <c r="H27" s="235" t="s">
        <v>483</v>
      </c>
      <c r="J27" s="1"/>
    </row>
    <row r="28" spans="2:10" x14ac:dyDescent="0.25">
      <c r="B28" s="45" t="s">
        <v>484</v>
      </c>
      <c r="C28" s="233" t="s">
        <v>321</v>
      </c>
      <c r="D28" s="234">
        <v>250</v>
      </c>
      <c r="E28" s="54">
        <v>1199.45</v>
      </c>
      <c r="F28" s="55">
        <v>1</v>
      </c>
      <c r="G28" s="55">
        <v>5.0599999999999996</v>
      </c>
      <c r="H28" s="235" t="s">
        <v>485</v>
      </c>
      <c r="J28" s="1"/>
    </row>
    <row r="29" spans="2:10" x14ac:dyDescent="0.25">
      <c r="B29" s="27" t="s">
        <v>92</v>
      </c>
      <c r="C29" s="27"/>
      <c r="D29" s="236"/>
      <c r="E29" s="56">
        <f>SUM(E17:E28)</f>
        <v>47106.86</v>
      </c>
      <c r="F29" s="56">
        <f>SUM(F17:F28)</f>
        <v>39.24</v>
      </c>
      <c r="G29" s="52"/>
      <c r="H29" s="41"/>
      <c r="J29" s="1"/>
    </row>
    <row r="30" spans="2:10" x14ac:dyDescent="0.25">
      <c r="B30" s="4" t="s">
        <v>339</v>
      </c>
      <c r="C30" s="19"/>
      <c r="D30" s="120"/>
      <c r="E30" s="226"/>
      <c r="F30" s="189"/>
      <c r="G30" s="189"/>
      <c r="H30" s="118"/>
      <c r="J30" s="1"/>
    </row>
    <row r="31" spans="2:10" x14ac:dyDescent="0.25">
      <c r="B31" s="4" t="s">
        <v>14</v>
      </c>
      <c r="C31" s="19"/>
      <c r="D31" s="120"/>
      <c r="E31" s="226"/>
      <c r="F31" s="189"/>
      <c r="G31" s="189"/>
      <c r="H31" s="118"/>
      <c r="J31" s="1"/>
    </row>
    <row r="32" spans="2:10" x14ac:dyDescent="0.25">
      <c r="B32" s="28" t="s">
        <v>486</v>
      </c>
      <c r="C32" s="233" t="s">
        <v>313</v>
      </c>
      <c r="D32" s="116">
        <v>1000</v>
      </c>
      <c r="E32" s="237">
        <v>4969.08</v>
      </c>
      <c r="F32" s="238">
        <v>4.1399999999999997</v>
      </c>
      <c r="G32" s="40">
        <v>4.1298000000000004</v>
      </c>
      <c r="H32" s="111" t="s">
        <v>487</v>
      </c>
      <c r="J32" s="1"/>
    </row>
    <row r="33" spans="2:10" x14ac:dyDescent="0.25">
      <c r="B33" s="28" t="s">
        <v>488</v>
      </c>
      <c r="C33" s="233" t="s">
        <v>313</v>
      </c>
      <c r="D33" s="116">
        <v>1000</v>
      </c>
      <c r="E33" s="237">
        <v>4956.1400000000003</v>
      </c>
      <c r="F33" s="238">
        <v>4.13</v>
      </c>
      <c r="G33" s="40">
        <v>4.4247999999999994</v>
      </c>
      <c r="H33" s="111" t="s">
        <v>489</v>
      </c>
      <c r="J33" s="1"/>
    </row>
    <row r="34" spans="2:10" x14ac:dyDescent="0.25">
      <c r="B34" s="28" t="s">
        <v>490</v>
      </c>
      <c r="C34" s="233" t="s">
        <v>313</v>
      </c>
      <c r="D34" s="116">
        <v>1000</v>
      </c>
      <c r="E34" s="237">
        <v>4960.32</v>
      </c>
      <c r="F34" s="238">
        <v>4.13</v>
      </c>
      <c r="G34" s="40">
        <v>4.0001999999999995</v>
      </c>
      <c r="H34" s="111" t="s">
        <v>491</v>
      </c>
      <c r="J34" s="1"/>
    </row>
    <row r="35" spans="2:10" x14ac:dyDescent="0.25">
      <c r="B35" s="28" t="s">
        <v>492</v>
      </c>
      <c r="C35" s="233" t="s">
        <v>313</v>
      </c>
      <c r="D35" s="116">
        <v>1000</v>
      </c>
      <c r="E35" s="237">
        <v>4903.6000000000004</v>
      </c>
      <c r="F35" s="238">
        <v>4.08</v>
      </c>
      <c r="G35" s="40">
        <v>4.5999999999999996</v>
      </c>
      <c r="H35" s="111" t="s">
        <v>493</v>
      </c>
      <c r="J35" s="1"/>
    </row>
    <row r="36" spans="2:10" x14ac:dyDescent="0.25">
      <c r="B36" s="28" t="s">
        <v>494</v>
      </c>
      <c r="C36" s="233" t="s">
        <v>313</v>
      </c>
      <c r="D36" s="116">
        <v>1000</v>
      </c>
      <c r="E36" s="237">
        <v>4782.3500000000004</v>
      </c>
      <c r="F36" s="238">
        <v>3.98</v>
      </c>
      <c r="G36" s="40">
        <v>5.1749999999999998</v>
      </c>
      <c r="H36" s="111" t="s">
        <v>495</v>
      </c>
      <c r="J36" s="1"/>
    </row>
    <row r="37" spans="2:10" x14ac:dyDescent="0.25">
      <c r="B37" s="28" t="s">
        <v>496</v>
      </c>
      <c r="C37" s="233" t="s">
        <v>313</v>
      </c>
      <c r="D37" s="116">
        <v>500</v>
      </c>
      <c r="E37" s="237">
        <v>2481.29</v>
      </c>
      <c r="F37" s="238">
        <v>2.0699999999999998</v>
      </c>
      <c r="G37" s="40">
        <v>4.2351000000000001</v>
      </c>
      <c r="H37" s="111" t="s">
        <v>497</v>
      </c>
      <c r="J37" s="1"/>
    </row>
    <row r="38" spans="2:10" x14ac:dyDescent="0.25">
      <c r="B38" s="28" t="s">
        <v>498</v>
      </c>
      <c r="C38" s="233" t="s">
        <v>313</v>
      </c>
      <c r="D38" s="116">
        <v>500</v>
      </c>
      <c r="E38" s="237">
        <v>2491.46</v>
      </c>
      <c r="F38" s="238">
        <v>2.0699999999999998</v>
      </c>
      <c r="G38" s="40">
        <v>4.0353000000000003</v>
      </c>
      <c r="H38" s="111" t="s">
        <v>499</v>
      </c>
      <c r="J38" s="1"/>
    </row>
    <row r="39" spans="2:10" x14ac:dyDescent="0.25">
      <c r="B39" s="28" t="s">
        <v>379</v>
      </c>
      <c r="C39" s="233" t="s">
        <v>341</v>
      </c>
      <c r="D39" s="116">
        <v>500</v>
      </c>
      <c r="E39" s="237">
        <v>2489.69</v>
      </c>
      <c r="F39" s="238">
        <v>2.0699999999999998</v>
      </c>
      <c r="G39" s="40">
        <v>4.0850999999999997</v>
      </c>
      <c r="H39" s="111" t="s">
        <v>380</v>
      </c>
      <c r="J39" s="1"/>
    </row>
    <row r="40" spans="2:10" x14ac:dyDescent="0.25">
      <c r="B40" s="27" t="s">
        <v>92</v>
      </c>
      <c r="C40" s="19"/>
      <c r="D40" s="120"/>
      <c r="E40" s="192">
        <f>SUM(E32:E39)</f>
        <v>32033.929999999997</v>
      </c>
      <c r="F40" s="57">
        <f>SUM(F32:F39)</f>
        <v>26.669999999999998</v>
      </c>
      <c r="G40" s="52"/>
      <c r="H40" s="41"/>
      <c r="J40" s="1"/>
    </row>
    <row r="41" spans="2:10" x14ac:dyDescent="0.25">
      <c r="B41" s="27" t="s">
        <v>98</v>
      </c>
      <c r="C41" s="19"/>
      <c r="D41" s="120"/>
      <c r="E41" s="230"/>
      <c r="F41" s="52"/>
      <c r="G41" s="52"/>
      <c r="H41" s="41"/>
      <c r="J41" s="1"/>
    </row>
    <row r="42" spans="2:10" x14ac:dyDescent="0.25">
      <c r="B42" s="45" t="s">
        <v>500</v>
      </c>
      <c r="C42" s="233" t="s">
        <v>103</v>
      </c>
      <c r="D42" s="116">
        <v>10000000</v>
      </c>
      <c r="E42" s="182">
        <v>9820.8700000000008</v>
      </c>
      <c r="F42" s="55">
        <v>8.18</v>
      </c>
      <c r="G42" s="55">
        <v>4.3799000000000001</v>
      </c>
      <c r="H42" s="235" t="s">
        <v>501</v>
      </c>
      <c r="J42" s="1"/>
    </row>
    <row r="43" spans="2:10" x14ac:dyDescent="0.25">
      <c r="B43" s="45" t="s">
        <v>289</v>
      </c>
      <c r="C43" s="233" t="s">
        <v>103</v>
      </c>
      <c r="D43" s="116">
        <v>3500000</v>
      </c>
      <c r="E43" s="182">
        <v>3367.05</v>
      </c>
      <c r="F43" s="55">
        <v>2.8</v>
      </c>
      <c r="G43" s="55">
        <v>4.71</v>
      </c>
      <c r="H43" s="235" t="s">
        <v>290</v>
      </c>
      <c r="J43" s="1"/>
    </row>
    <row r="44" spans="2:10" x14ac:dyDescent="0.25">
      <c r="B44" s="45" t="s">
        <v>502</v>
      </c>
      <c r="C44" s="233" t="s">
        <v>103</v>
      </c>
      <c r="D44" s="116">
        <v>2500000</v>
      </c>
      <c r="E44" s="182">
        <v>2468.1999999999998</v>
      </c>
      <c r="F44" s="55">
        <v>2.0499999999999998</v>
      </c>
      <c r="G44" s="55">
        <v>4.2748999999999997</v>
      </c>
      <c r="H44" s="235" t="s">
        <v>503</v>
      </c>
      <c r="J44" s="1"/>
    </row>
    <row r="45" spans="2:10" x14ac:dyDescent="0.25">
      <c r="B45" s="45" t="s">
        <v>504</v>
      </c>
      <c r="C45" s="233" t="s">
        <v>103</v>
      </c>
      <c r="D45" s="116">
        <v>2500000</v>
      </c>
      <c r="E45" s="182">
        <v>2466.0100000000002</v>
      </c>
      <c r="F45" s="55">
        <v>2.0499999999999998</v>
      </c>
      <c r="G45" s="55">
        <v>4.2998999999999992</v>
      </c>
      <c r="H45" s="235" t="s">
        <v>505</v>
      </c>
      <c r="J45" s="1"/>
    </row>
    <row r="46" spans="2:10" x14ac:dyDescent="0.25">
      <c r="B46" s="45" t="s">
        <v>506</v>
      </c>
      <c r="C46" s="233" t="s">
        <v>103</v>
      </c>
      <c r="D46" s="116">
        <v>2500000</v>
      </c>
      <c r="E46" s="182">
        <v>2399.4499999999998</v>
      </c>
      <c r="F46" s="55">
        <v>2</v>
      </c>
      <c r="G46" s="55">
        <v>4.78</v>
      </c>
      <c r="H46" s="235" t="s">
        <v>507</v>
      </c>
      <c r="J46" s="1"/>
    </row>
    <row r="47" spans="2:10" x14ac:dyDescent="0.25">
      <c r="B47" s="45" t="s">
        <v>508</v>
      </c>
      <c r="C47" s="233" t="s">
        <v>103</v>
      </c>
      <c r="D47" s="116">
        <v>1213800</v>
      </c>
      <c r="E47" s="182">
        <v>1166.68</v>
      </c>
      <c r="F47" s="55">
        <v>0.97</v>
      </c>
      <c r="G47" s="55">
        <v>4.71</v>
      </c>
      <c r="H47" s="235" t="s">
        <v>509</v>
      </c>
      <c r="J47" s="1"/>
    </row>
    <row r="48" spans="2:10" x14ac:dyDescent="0.25">
      <c r="B48" s="27" t="s">
        <v>92</v>
      </c>
      <c r="C48" s="19"/>
      <c r="D48" s="120"/>
      <c r="E48" s="192">
        <f>SUM(E42:E47)</f>
        <v>21688.260000000006</v>
      </c>
      <c r="F48" s="192">
        <f>SUM(F42:F47)</f>
        <v>18.05</v>
      </c>
      <c r="G48" s="52"/>
      <c r="H48" s="41"/>
      <c r="J48" s="1"/>
    </row>
    <row r="49" spans="2:10" x14ac:dyDescent="0.25">
      <c r="B49" s="27" t="s">
        <v>111</v>
      </c>
      <c r="C49" s="27"/>
      <c r="D49" s="236"/>
      <c r="E49" s="51"/>
      <c r="F49" s="52"/>
      <c r="G49" s="52"/>
      <c r="H49" s="41"/>
      <c r="J49" s="1"/>
    </row>
    <row r="50" spans="2:10" x14ac:dyDescent="0.25">
      <c r="B50" s="27" t="s">
        <v>112</v>
      </c>
      <c r="C50" s="45"/>
      <c r="D50" s="76"/>
      <c r="E50" s="54">
        <v>19247.88</v>
      </c>
      <c r="F50" s="239">
        <v>16.03</v>
      </c>
      <c r="G50" s="40"/>
      <c r="H50" s="23"/>
      <c r="J50" s="1"/>
    </row>
    <row r="51" spans="2:10" x14ac:dyDescent="0.25">
      <c r="B51" s="27" t="s">
        <v>113</v>
      </c>
      <c r="C51" s="45"/>
      <c r="D51" s="76"/>
      <c r="E51" s="54">
        <v>32.4</v>
      </c>
      <c r="F51" s="239">
        <v>0.01</v>
      </c>
      <c r="G51" s="40"/>
      <c r="H51" s="23"/>
      <c r="I51" s="155"/>
      <c r="J51" s="1"/>
    </row>
    <row r="52" spans="2:10" x14ac:dyDescent="0.25">
      <c r="B52" s="66" t="s">
        <v>114</v>
      </c>
      <c r="C52" s="66"/>
      <c r="D52" s="82"/>
      <c r="E52" s="240">
        <f>SUM(E51+E50+E29+E40)+E48</f>
        <v>120109.33</v>
      </c>
      <c r="F52" s="240">
        <f>SUM(F51+F50+F29+F40)+F48</f>
        <v>100</v>
      </c>
      <c r="G52" s="241"/>
      <c r="H52" s="83"/>
      <c r="I52" s="155"/>
      <c r="J52" s="1"/>
    </row>
    <row r="53" spans="2:10" x14ac:dyDescent="0.25">
      <c r="B53" s="45" t="s">
        <v>213</v>
      </c>
      <c r="C53" s="49"/>
      <c r="D53" s="84"/>
      <c r="E53" s="85"/>
      <c r="F53" s="85"/>
      <c r="G53" s="85"/>
      <c r="H53" s="86"/>
      <c r="I53" s="155"/>
      <c r="J53" s="1"/>
    </row>
    <row r="54" spans="2:10" x14ac:dyDescent="0.25">
      <c r="B54" s="390" t="s">
        <v>116</v>
      </c>
      <c r="C54" s="391"/>
      <c r="D54" s="391"/>
      <c r="E54" s="391"/>
      <c r="F54" s="391"/>
      <c r="G54" s="391"/>
      <c r="H54" s="392"/>
      <c r="J54" s="1"/>
    </row>
    <row r="55" spans="2:10" x14ac:dyDescent="0.25">
      <c r="B55" s="87" t="s">
        <v>117</v>
      </c>
      <c r="C55" s="88"/>
      <c r="D55" s="88"/>
      <c r="E55" s="88"/>
      <c r="F55" s="88"/>
      <c r="G55" s="88"/>
      <c r="H55" s="89"/>
      <c r="J55" s="1"/>
    </row>
    <row r="56" spans="2:10" x14ac:dyDescent="0.25">
      <c r="B56" s="71" t="s">
        <v>118</v>
      </c>
      <c r="C56" s="88"/>
      <c r="D56" s="88"/>
      <c r="E56" s="88"/>
      <c r="F56" s="88"/>
      <c r="G56" s="88"/>
      <c r="H56" s="89"/>
      <c r="J56" s="1"/>
    </row>
    <row r="57" spans="2:10" x14ac:dyDescent="0.25">
      <c r="E57" s="242"/>
      <c r="J57" s="1"/>
    </row>
    <row r="58" spans="2:10" x14ac:dyDescent="0.25">
      <c r="J58" s="1"/>
    </row>
    <row r="59" spans="2:10" x14ac:dyDescent="0.25">
      <c r="J59" s="1"/>
    </row>
    <row r="60" spans="2:10" x14ac:dyDescent="0.25">
      <c r="J60" s="1"/>
    </row>
    <row r="61" spans="2:10" x14ac:dyDescent="0.25">
      <c r="J61" s="1"/>
    </row>
    <row r="62" spans="2:10" x14ac:dyDescent="0.25">
      <c r="J62" s="1"/>
    </row>
    <row r="63" spans="2:10" x14ac:dyDescent="0.25">
      <c r="J63" s="1"/>
    </row>
    <row r="64" spans="2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80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</sheetData>
  <autoFilter ref="B14:H56"/>
  <mergeCells count="3">
    <mergeCell ref="B1:H1"/>
    <mergeCell ref="B2:H2"/>
    <mergeCell ref="B54:H54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16" sqref="D16"/>
    </sheetView>
  </sheetViews>
  <sheetFormatPr defaultRowHeight="12.75" x14ac:dyDescent="0.2"/>
  <cols>
    <col min="1" max="1" width="39" style="266" customWidth="1"/>
    <col min="2" max="3" width="13.5703125" style="266" customWidth="1"/>
    <col min="4" max="4" width="17.140625" style="266" customWidth="1"/>
    <col min="5" max="7" width="13.5703125" style="266" customWidth="1"/>
    <col min="8" max="8" width="0.28515625" style="266" customWidth="1"/>
    <col min="9" max="9" width="13" style="266" customWidth="1"/>
    <col min="10" max="11" width="14.7109375" style="266" customWidth="1"/>
    <col min="12" max="256" width="9.140625" style="266"/>
    <col min="257" max="257" width="39" style="266" customWidth="1"/>
    <col min="258" max="259" width="13.5703125" style="266" customWidth="1"/>
    <col min="260" max="260" width="17.140625" style="266" customWidth="1"/>
    <col min="261" max="263" width="13.5703125" style="266" customWidth="1"/>
    <col min="264" max="264" width="0.28515625" style="266" customWidth="1"/>
    <col min="265" max="265" width="13" style="266" customWidth="1"/>
    <col min="266" max="267" width="14.7109375" style="266" customWidth="1"/>
    <col min="268" max="512" width="9.140625" style="266"/>
    <col min="513" max="513" width="39" style="266" customWidth="1"/>
    <col min="514" max="515" width="13.5703125" style="266" customWidth="1"/>
    <col min="516" max="516" width="17.140625" style="266" customWidth="1"/>
    <col min="517" max="519" width="13.5703125" style="266" customWidth="1"/>
    <col min="520" max="520" width="0.28515625" style="266" customWidth="1"/>
    <col min="521" max="521" width="13" style="266" customWidth="1"/>
    <col min="522" max="523" width="14.7109375" style="266" customWidth="1"/>
    <col min="524" max="768" width="9.140625" style="266"/>
    <col min="769" max="769" width="39" style="266" customWidth="1"/>
    <col min="770" max="771" width="13.5703125" style="266" customWidth="1"/>
    <col min="772" max="772" width="17.140625" style="266" customWidth="1"/>
    <col min="773" max="775" width="13.5703125" style="266" customWidth="1"/>
    <col min="776" max="776" width="0.28515625" style="266" customWidth="1"/>
    <col min="777" max="777" width="13" style="266" customWidth="1"/>
    <col min="778" max="779" width="14.7109375" style="266" customWidth="1"/>
    <col min="780" max="1024" width="9.140625" style="266"/>
    <col min="1025" max="1025" width="39" style="266" customWidth="1"/>
    <col min="1026" max="1027" width="13.5703125" style="266" customWidth="1"/>
    <col min="1028" max="1028" width="17.140625" style="266" customWidth="1"/>
    <col min="1029" max="1031" width="13.5703125" style="266" customWidth="1"/>
    <col min="1032" max="1032" width="0.28515625" style="266" customWidth="1"/>
    <col min="1033" max="1033" width="13" style="266" customWidth="1"/>
    <col min="1034" max="1035" width="14.7109375" style="266" customWidth="1"/>
    <col min="1036" max="1280" width="9.140625" style="266"/>
    <col min="1281" max="1281" width="39" style="266" customWidth="1"/>
    <col min="1282" max="1283" width="13.5703125" style="266" customWidth="1"/>
    <col min="1284" max="1284" width="17.140625" style="266" customWidth="1"/>
    <col min="1285" max="1287" width="13.5703125" style="266" customWidth="1"/>
    <col min="1288" max="1288" width="0.28515625" style="266" customWidth="1"/>
    <col min="1289" max="1289" width="13" style="266" customWidth="1"/>
    <col min="1290" max="1291" width="14.7109375" style="266" customWidth="1"/>
    <col min="1292" max="1536" width="9.140625" style="266"/>
    <col min="1537" max="1537" width="39" style="266" customWidth="1"/>
    <col min="1538" max="1539" width="13.5703125" style="266" customWidth="1"/>
    <col min="1540" max="1540" width="17.140625" style="266" customWidth="1"/>
    <col min="1541" max="1543" width="13.5703125" style="266" customWidth="1"/>
    <col min="1544" max="1544" width="0.28515625" style="266" customWidth="1"/>
    <col min="1545" max="1545" width="13" style="266" customWidth="1"/>
    <col min="1546" max="1547" width="14.7109375" style="266" customWidth="1"/>
    <col min="1548" max="1792" width="9.140625" style="266"/>
    <col min="1793" max="1793" width="39" style="266" customWidth="1"/>
    <col min="1794" max="1795" width="13.5703125" style="266" customWidth="1"/>
    <col min="1796" max="1796" width="17.140625" style="266" customWidth="1"/>
    <col min="1797" max="1799" width="13.5703125" style="266" customWidth="1"/>
    <col min="1800" max="1800" width="0.28515625" style="266" customWidth="1"/>
    <col min="1801" max="1801" width="13" style="266" customWidth="1"/>
    <col min="1802" max="1803" width="14.7109375" style="266" customWidth="1"/>
    <col min="1804" max="2048" width="9.140625" style="266"/>
    <col min="2049" max="2049" width="39" style="266" customWidth="1"/>
    <col min="2050" max="2051" width="13.5703125" style="266" customWidth="1"/>
    <col min="2052" max="2052" width="17.140625" style="266" customWidth="1"/>
    <col min="2053" max="2055" width="13.5703125" style="266" customWidth="1"/>
    <col min="2056" max="2056" width="0.28515625" style="266" customWidth="1"/>
    <col min="2057" max="2057" width="13" style="266" customWidth="1"/>
    <col min="2058" max="2059" width="14.7109375" style="266" customWidth="1"/>
    <col min="2060" max="2304" width="9.140625" style="266"/>
    <col min="2305" max="2305" width="39" style="266" customWidth="1"/>
    <col min="2306" max="2307" width="13.5703125" style="266" customWidth="1"/>
    <col min="2308" max="2308" width="17.140625" style="266" customWidth="1"/>
    <col min="2309" max="2311" width="13.5703125" style="266" customWidth="1"/>
    <col min="2312" max="2312" width="0.28515625" style="266" customWidth="1"/>
    <col min="2313" max="2313" width="13" style="266" customWidth="1"/>
    <col min="2314" max="2315" width="14.7109375" style="266" customWidth="1"/>
    <col min="2316" max="2560" width="9.140625" style="266"/>
    <col min="2561" max="2561" width="39" style="266" customWidth="1"/>
    <col min="2562" max="2563" width="13.5703125" style="266" customWidth="1"/>
    <col min="2564" max="2564" width="17.140625" style="266" customWidth="1"/>
    <col min="2565" max="2567" width="13.5703125" style="266" customWidth="1"/>
    <col min="2568" max="2568" width="0.28515625" style="266" customWidth="1"/>
    <col min="2569" max="2569" width="13" style="266" customWidth="1"/>
    <col min="2570" max="2571" width="14.7109375" style="266" customWidth="1"/>
    <col min="2572" max="2816" width="9.140625" style="266"/>
    <col min="2817" max="2817" width="39" style="266" customWidth="1"/>
    <col min="2818" max="2819" width="13.5703125" style="266" customWidth="1"/>
    <col min="2820" max="2820" width="17.140625" style="266" customWidth="1"/>
    <col min="2821" max="2823" width="13.5703125" style="266" customWidth="1"/>
    <col min="2824" max="2824" width="0.28515625" style="266" customWidth="1"/>
    <col min="2825" max="2825" width="13" style="266" customWidth="1"/>
    <col min="2826" max="2827" width="14.7109375" style="266" customWidth="1"/>
    <col min="2828" max="3072" width="9.140625" style="266"/>
    <col min="3073" max="3073" width="39" style="266" customWidth="1"/>
    <col min="3074" max="3075" width="13.5703125" style="266" customWidth="1"/>
    <col min="3076" max="3076" width="17.140625" style="266" customWidth="1"/>
    <col min="3077" max="3079" width="13.5703125" style="266" customWidth="1"/>
    <col min="3080" max="3080" width="0.28515625" style="266" customWidth="1"/>
    <col min="3081" max="3081" width="13" style="266" customWidth="1"/>
    <col min="3082" max="3083" width="14.7109375" style="266" customWidth="1"/>
    <col min="3084" max="3328" width="9.140625" style="266"/>
    <col min="3329" max="3329" width="39" style="266" customWidth="1"/>
    <col min="3330" max="3331" width="13.5703125" style="266" customWidth="1"/>
    <col min="3332" max="3332" width="17.140625" style="266" customWidth="1"/>
    <col min="3333" max="3335" width="13.5703125" style="266" customWidth="1"/>
    <col min="3336" max="3336" width="0.28515625" style="266" customWidth="1"/>
    <col min="3337" max="3337" width="13" style="266" customWidth="1"/>
    <col min="3338" max="3339" width="14.7109375" style="266" customWidth="1"/>
    <col min="3340" max="3584" width="9.140625" style="266"/>
    <col min="3585" max="3585" width="39" style="266" customWidth="1"/>
    <col min="3586" max="3587" width="13.5703125" style="266" customWidth="1"/>
    <col min="3588" max="3588" width="17.140625" style="266" customWidth="1"/>
    <col min="3589" max="3591" width="13.5703125" style="266" customWidth="1"/>
    <col min="3592" max="3592" width="0.28515625" style="266" customWidth="1"/>
    <col min="3593" max="3593" width="13" style="266" customWidth="1"/>
    <col min="3594" max="3595" width="14.7109375" style="266" customWidth="1"/>
    <col min="3596" max="3840" width="9.140625" style="266"/>
    <col min="3841" max="3841" width="39" style="266" customWidth="1"/>
    <col min="3842" max="3843" width="13.5703125" style="266" customWidth="1"/>
    <col min="3844" max="3844" width="17.140625" style="266" customWidth="1"/>
    <col min="3845" max="3847" width="13.5703125" style="266" customWidth="1"/>
    <col min="3848" max="3848" width="0.28515625" style="266" customWidth="1"/>
    <col min="3849" max="3849" width="13" style="266" customWidth="1"/>
    <col min="3850" max="3851" width="14.7109375" style="266" customWidth="1"/>
    <col min="3852" max="4096" width="9.140625" style="266"/>
    <col min="4097" max="4097" width="39" style="266" customWidth="1"/>
    <col min="4098" max="4099" width="13.5703125" style="266" customWidth="1"/>
    <col min="4100" max="4100" width="17.140625" style="266" customWidth="1"/>
    <col min="4101" max="4103" width="13.5703125" style="266" customWidth="1"/>
    <col min="4104" max="4104" width="0.28515625" style="266" customWidth="1"/>
    <col min="4105" max="4105" width="13" style="266" customWidth="1"/>
    <col min="4106" max="4107" width="14.7109375" style="266" customWidth="1"/>
    <col min="4108" max="4352" width="9.140625" style="266"/>
    <col min="4353" max="4353" width="39" style="266" customWidth="1"/>
    <col min="4354" max="4355" width="13.5703125" style="266" customWidth="1"/>
    <col min="4356" max="4356" width="17.140625" style="266" customWidth="1"/>
    <col min="4357" max="4359" width="13.5703125" style="266" customWidth="1"/>
    <col min="4360" max="4360" width="0.28515625" style="266" customWidth="1"/>
    <col min="4361" max="4361" width="13" style="266" customWidth="1"/>
    <col min="4362" max="4363" width="14.7109375" style="266" customWidth="1"/>
    <col min="4364" max="4608" width="9.140625" style="266"/>
    <col min="4609" max="4609" width="39" style="266" customWidth="1"/>
    <col min="4610" max="4611" width="13.5703125" style="266" customWidth="1"/>
    <col min="4612" max="4612" width="17.140625" style="266" customWidth="1"/>
    <col min="4613" max="4615" width="13.5703125" style="266" customWidth="1"/>
    <col min="4616" max="4616" width="0.28515625" style="266" customWidth="1"/>
    <col min="4617" max="4617" width="13" style="266" customWidth="1"/>
    <col min="4618" max="4619" width="14.7109375" style="266" customWidth="1"/>
    <col min="4620" max="4864" width="9.140625" style="266"/>
    <col min="4865" max="4865" width="39" style="266" customWidth="1"/>
    <col min="4866" max="4867" width="13.5703125" style="266" customWidth="1"/>
    <col min="4868" max="4868" width="17.140625" style="266" customWidth="1"/>
    <col min="4869" max="4871" width="13.5703125" style="266" customWidth="1"/>
    <col min="4872" max="4872" width="0.28515625" style="266" customWidth="1"/>
    <col min="4873" max="4873" width="13" style="266" customWidth="1"/>
    <col min="4874" max="4875" width="14.7109375" style="266" customWidth="1"/>
    <col min="4876" max="5120" width="9.140625" style="266"/>
    <col min="5121" max="5121" width="39" style="266" customWidth="1"/>
    <col min="5122" max="5123" width="13.5703125" style="266" customWidth="1"/>
    <col min="5124" max="5124" width="17.140625" style="266" customWidth="1"/>
    <col min="5125" max="5127" width="13.5703125" style="266" customWidth="1"/>
    <col min="5128" max="5128" width="0.28515625" style="266" customWidth="1"/>
    <col min="5129" max="5129" width="13" style="266" customWidth="1"/>
    <col min="5130" max="5131" width="14.7109375" style="266" customWidth="1"/>
    <col min="5132" max="5376" width="9.140625" style="266"/>
    <col min="5377" max="5377" width="39" style="266" customWidth="1"/>
    <col min="5378" max="5379" width="13.5703125" style="266" customWidth="1"/>
    <col min="5380" max="5380" width="17.140625" style="266" customWidth="1"/>
    <col min="5381" max="5383" width="13.5703125" style="266" customWidth="1"/>
    <col min="5384" max="5384" width="0.28515625" style="266" customWidth="1"/>
    <col min="5385" max="5385" width="13" style="266" customWidth="1"/>
    <col min="5386" max="5387" width="14.7109375" style="266" customWidth="1"/>
    <col min="5388" max="5632" width="9.140625" style="266"/>
    <col min="5633" max="5633" width="39" style="266" customWidth="1"/>
    <col min="5634" max="5635" width="13.5703125" style="266" customWidth="1"/>
    <col min="5636" max="5636" width="17.140625" style="266" customWidth="1"/>
    <col min="5637" max="5639" width="13.5703125" style="266" customWidth="1"/>
    <col min="5640" max="5640" width="0.28515625" style="266" customWidth="1"/>
    <col min="5641" max="5641" width="13" style="266" customWidth="1"/>
    <col min="5642" max="5643" width="14.7109375" style="266" customWidth="1"/>
    <col min="5644" max="5888" width="9.140625" style="266"/>
    <col min="5889" max="5889" width="39" style="266" customWidth="1"/>
    <col min="5890" max="5891" width="13.5703125" style="266" customWidth="1"/>
    <col min="5892" max="5892" width="17.140625" style="266" customWidth="1"/>
    <col min="5893" max="5895" width="13.5703125" style="266" customWidth="1"/>
    <col min="5896" max="5896" width="0.28515625" style="266" customWidth="1"/>
    <col min="5897" max="5897" width="13" style="266" customWidth="1"/>
    <col min="5898" max="5899" width="14.7109375" style="266" customWidth="1"/>
    <col min="5900" max="6144" width="9.140625" style="266"/>
    <col min="6145" max="6145" width="39" style="266" customWidth="1"/>
    <col min="6146" max="6147" width="13.5703125" style="266" customWidth="1"/>
    <col min="6148" max="6148" width="17.140625" style="266" customWidth="1"/>
    <col min="6149" max="6151" width="13.5703125" style="266" customWidth="1"/>
    <col min="6152" max="6152" width="0.28515625" style="266" customWidth="1"/>
    <col min="6153" max="6153" width="13" style="266" customWidth="1"/>
    <col min="6154" max="6155" width="14.7109375" style="266" customWidth="1"/>
    <col min="6156" max="6400" width="9.140625" style="266"/>
    <col min="6401" max="6401" width="39" style="266" customWidth="1"/>
    <col min="6402" max="6403" width="13.5703125" style="266" customWidth="1"/>
    <col min="6404" max="6404" width="17.140625" style="266" customWidth="1"/>
    <col min="6405" max="6407" width="13.5703125" style="266" customWidth="1"/>
    <col min="6408" max="6408" width="0.28515625" style="266" customWidth="1"/>
    <col min="6409" max="6409" width="13" style="266" customWidth="1"/>
    <col min="6410" max="6411" width="14.7109375" style="266" customWidth="1"/>
    <col min="6412" max="6656" width="9.140625" style="266"/>
    <col min="6657" max="6657" width="39" style="266" customWidth="1"/>
    <col min="6658" max="6659" width="13.5703125" style="266" customWidth="1"/>
    <col min="6660" max="6660" width="17.140625" style="266" customWidth="1"/>
    <col min="6661" max="6663" width="13.5703125" style="266" customWidth="1"/>
    <col min="6664" max="6664" width="0.28515625" style="266" customWidth="1"/>
    <col min="6665" max="6665" width="13" style="266" customWidth="1"/>
    <col min="6666" max="6667" width="14.7109375" style="266" customWidth="1"/>
    <col min="6668" max="6912" width="9.140625" style="266"/>
    <col min="6913" max="6913" width="39" style="266" customWidth="1"/>
    <col min="6914" max="6915" width="13.5703125" style="266" customWidth="1"/>
    <col min="6916" max="6916" width="17.140625" style="266" customWidth="1"/>
    <col min="6917" max="6919" width="13.5703125" style="266" customWidth="1"/>
    <col min="6920" max="6920" width="0.28515625" style="266" customWidth="1"/>
    <col min="6921" max="6921" width="13" style="266" customWidth="1"/>
    <col min="6922" max="6923" width="14.7109375" style="266" customWidth="1"/>
    <col min="6924" max="7168" width="9.140625" style="266"/>
    <col min="7169" max="7169" width="39" style="266" customWidth="1"/>
    <col min="7170" max="7171" width="13.5703125" style="266" customWidth="1"/>
    <col min="7172" max="7172" width="17.140625" style="266" customWidth="1"/>
    <col min="7173" max="7175" width="13.5703125" style="266" customWidth="1"/>
    <col min="7176" max="7176" width="0.28515625" style="266" customWidth="1"/>
    <col min="7177" max="7177" width="13" style="266" customWidth="1"/>
    <col min="7178" max="7179" width="14.7109375" style="266" customWidth="1"/>
    <col min="7180" max="7424" width="9.140625" style="266"/>
    <col min="7425" max="7425" width="39" style="266" customWidth="1"/>
    <col min="7426" max="7427" width="13.5703125" style="266" customWidth="1"/>
    <col min="7428" max="7428" width="17.140625" style="266" customWidth="1"/>
    <col min="7429" max="7431" width="13.5703125" style="266" customWidth="1"/>
    <col min="7432" max="7432" width="0.28515625" style="266" customWidth="1"/>
    <col min="7433" max="7433" width="13" style="266" customWidth="1"/>
    <col min="7434" max="7435" width="14.7109375" style="266" customWidth="1"/>
    <col min="7436" max="7680" width="9.140625" style="266"/>
    <col min="7681" max="7681" width="39" style="266" customWidth="1"/>
    <col min="7682" max="7683" width="13.5703125" style="266" customWidth="1"/>
    <col min="7684" max="7684" width="17.140625" style="266" customWidth="1"/>
    <col min="7685" max="7687" width="13.5703125" style="266" customWidth="1"/>
    <col min="7688" max="7688" width="0.28515625" style="266" customWidth="1"/>
    <col min="7689" max="7689" width="13" style="266" customWidth="1"/>
    <col min="7690" max="7691" width="14.7109375" style="266" customWidth="1"/>
    <col min="7692" max="7936" width="9.140625" style="266"/>
    <col min="7937" max="7937" width="39" style="266" customWidth="1"/>
    <col min="7938" max="7939" width="13.5703125" style="266" customWidth="1"/>
    <col min="7940" max="7940" width="17.140625" style="266" customWidth="1"/>
    <col min="7941" max="7943" width="13.5703125" style="266" customWidth="1"/>
    <col min="7944" max="7944" width="0.28515625" style="266" customWidth="1"/>
    <col min="7945" max="7945" width="13" style="266" customWidth="1"/>
    <col min="7946" max="7947" width="14.7109375" style="266" customWidth="1"/>
    <col min="7948" max="8192" width="9.140625" style="266"/>
    <col min="8193" max="8193" width="39" style="266" customWidth="1"/>
    <col min="8194" max="8195" width="13.5703125" style="266" customWidth="1"/>
    <col min="8196" max="8196" width="17.140625" style="266" customWidth="1"/>
    <col min="8197" max="8199" width="13.5703125" style="266" customWidth="1"/>
    <col min="8200" max="8200" width="0.28515625" style="266" customWidth="1"/>
    <col min="8201" max="8201" width="13" style="266" customWidth="1"/>
    <col min="8202" max="8203" width="14.7109375" style="266" customWidth="1"/>
    <col min="8204" max="8448" width="9.140625" style="266"/>
    <col min="8449" max="8449" width="39" style="266" customWidth="1"/>
    <col min="8450" max="8451" width="13.5703125" style="266" customWidth="1"/>
    <col min="8452" max="8452" width="17.140625" style="266" customWidth="1"/>
    <col min="8453" max="8455" width="13.5703125" style="266" customWidth="1"/>
    <col min="8456" max="8456" width="0.28515625" style="266" customWidth="1"/>
    <col min="8457" max="8457" width="13" style="266" customWidth="1"/>
    <col min="8458" max="8459" width="14.7109375" style="266" customWidth="1"/>
    <col min="8460" max="8704" width="9.140625" style="266"/>
    <col min="8705" max="8705" width="39" style="266" customWidth="1"/>
    <col min="8706" max="8707" width="13.5703125" style="266" customWidth="1"/>
    <col min="8708" max="8708" width="17.140625" style="266" customWidth="1"/>
    <col min="8709" max="8711" width="13.5703125" style="266" customWidth="1"/>
    <col min="8712" max="8712" width="0.28515625" style="266" customWidth="1"/>
    <col min="8713" max="8713" width="13" style="266" customWidth="1"/>
    <col min="8714" max="8715" width="14.7109375" style="266" customWidth="1"/>
    <col min="8716" max="8960" width="9.140625" style="266"/>
    <col min="8961" max="8961" width="39" style="266" customWidth="1"/>
    <col min="8962" max="8963" width="13.5703125" style="266" customWidth="1"/>
    <col min="8964" max="8964" width="17.140625" style="266" customWidth="1"/>
    <col min="8965" max="8967" width="13.5703125" style="266" customWidth="1"/>
    <col min="8968" max="8968" width="0.28515625" style="266" customWidth="1"/>
    <col min="8969" max="8969" width="13" style="266" customWidth="1"/>
    <col min="8970" max="8971" width="14.7109375" style="266" customWidth="1"/>
    <col min="8972" max="9216" width="9.140625" style="266"/>
    <col min="9217" max="9217" width="39" style="266" customWidth="1"/>
    <col min="9218" max="9219" width="13.5703125" style="266" customWidth="1"/>
    <col min="9220" max="9220" width="17.140625" style="266" customWidth="1"/>
    <col min="9221" max="9223" width="13.5703125" style="266" customWidth="1"/>
    <col min="9224" max="9224" width="0.28515625" style="266" customWidth="1"/>
    <col min="9225" max="9225" width="13" style="266" customWidth="1"/>
    <col min="9226" max="9227" width="14.7109375" style="266" customWidth="1"/>
    <col min="9228" max="9472" width="9.140625" style="266"/>
    <col min="9473" max="9473" width="39" style="266" customWidth="1"/>
    <col min="9474" max="9475" width="13.5703125" style="266" customWidth="1"/>
    <col min="9476" max="9476" width="17.140625" style="266" customWidth="1"/>
    <col min="9477" max="9479" width="13.5703125" style="266" customWidth="1"/>
    <col min="9480" max="9480" width="0.28515625" style="266" customWidth="1"/>
    <col min="9481" max="9481" width="13" style="266" customWidth="1"/>
    <col min="9482" max="9483" width="14.7109375" style="266" customWidth="1"/>
    <col min="9484" max="9728" width="9.140625" style="266"/>
    <col min="9729" max="9729" width="39" style="266" customWidth="1"/>
    <col min="9730" max="9731" width="13.5703125" style="266" customWidth="1"/>
    <col min="9732" max="9732" width="17.140625" style="266" customWidth="1"/>
    <col min="9733" max="9735" width="13.5703125" style="266" customWidth="1"/>
    <col min="9736" max="9736" width="0.28515625" style="266" customWidth="1"/>
    <col min="9737" max="9737" width="13" style="266" customWidth="1"/>
    <col min="9738" max="9739" width="14.7109375" style="266" customWidth="1"/>
    <col min="9740" max="9984" width="9.140625" style="266"/>
    <col min="9985" max="9985" width="39" style="266" customWidth="1"/>
    <col min="9986" max="9987" width="13.5703125" style="266" customWidth="1"/>
    <col min="9988" max="9988" width="17.140625" style="266" customWidth="1"/>
    <col min="9989" max="9991" width="13.5703125" style="266" customWidth="1"/>
    <col min="9992" max="9992" width="0.28515625" style="266" customWidth="1"/>
    <col min="9993" max="9993" width="13" style="266" customWidth="1"/>
    <col min="9994" max="9995" width="14.7109375" style="266" customWidth="1"/>
    <col min="9996" max="10240" width="9.140625" style="266"/>
    <col min="10241" max="10241" width="39" style="266" customWidth="1"/>
    <col min="10242" max="10243" width="13.5703125" style="266" customWidth="1"/>
    <col min="10244" max="10244" width="17.140625" style="266" customWidth="1"/>
    <col min="10245" max="10247" width="13.5703125" style="266" customWidth="1"/>
    <col min="10248" max="10248" width="0.28515625" style="266" customWidth="1"/>
    <col min="10249" max="10249" width="13" style="266" customWidth="1"/>
    <col min="10250" max="10251" width="14.7109375" style="266" customWidth="1"/>
    <col min="10252" max="10496" width="9.140625" style="266"/>
    <col min="10497" max="10497" width="39" style="266" customWidth="1"/>
    <col min="10498" max="10499" width="13.5703125" style="266" customWidth="1"/>
    <col min="10500" max="10500" width="17.140625" style="266" customWidth="1"/>
    <col min="10501" max="10503" width="13.5703125" style="266" customWidth="1"/>
    <col min="10504" max="10504" width="0.28515625" style="266" customWidth="1"/>
    <col min="10505" max="10505" width="13" style="266" customWidth="1"/>
    <col min="10506" max="10507" width="14.7109375" style="266" customWidth="1"/>
    <col min="10508" max="10752" width="9.140625" style="266"/>
    <col min="10753" max="10753" width="39" style="266" customWidth="1"/>
    <col min="10754" max="10755" width="13.5703125" style="266" customWidth="1"/>
    <col min="10756" max="10756" width="17.140625" style="266" customWidth="1"/>
    <col min="10757" max="10759" width="13.5703125" style="266" customWidth="1"/>
    <col min="10760" max="10760" width="0.28515625" style="266" customWidth="1"/>
    <col min="10761" max="10761" width="13" style="266" customWidth="1"/>
    <col min="10762" max="10763" width="14.7109375" style="266" customWidth="1"/>
    <col min="10764" max="11008" width="9.140625" style="266"/>
    <col min="11009" max="11009" width="39" style="266" customWidth="1"/>
    <col min="11010" max="11011" width="13.5703125" style="266" customWidth="1"/>
    <col min="11012" max="11012" width="17.140625" style="266" customWidth="1"/>
    <col min="11013" max="11015" width="13.5703125" style="266" customWidth="1"/>
    <col min="11016" max="11016" width="0.28515625" style="266" customWidth="1"/>
    <col min="11017" max="11017" width="13" style="266" customWidth="1"/>
    <col min="11018" max="11019" width="14.7109375" style="266" customWidth="1"/>
    <col min="11020" max="11264" width="9.140625" style="266"/>
    <col min="11265" max="11265" width="39" style="266" customWidth="1"/>
    <col min="11266" max="11267" width="13.5703125" style="266" customWidth="1"/>
    <col min="11268" max="11268" width="17.140625" style="266" customWidth="1"/>
    <col min="11269" max="11271" width="13.5703125" style="266" customWidth="1"/>
    <col min="11272" max="11272" width="0.28515625" style="266" customWidth="1"/>
    <col min="11273" max="11273" width="13" style="266" customWidth="1"/>
    <col min="11274" max="11275" width="14.7109375" style="266" customWidth="1"/>
    <col min="11276" max="11520" width="9.140625" style="266"/>
    <col min="11521" max="11521" width="39" style="266" customWidth="1"/>
    <col min="11522" max="11523" width="13.5703125" style="266" customWidth="1"/>
    <col min="11524" max="11524" width="17.140625" style="266" customWidth="1"/>
    <col min="11525" max="11527" width="13.5703125" style="266" customWidth="1"/>
    <col min="11528" max="11528" width="0.28515625" style="266" customWidth="1"/>
    <col min="11529" max="11529" width="13" style="266" customWidth="1"/>
    <col min="11530" max="11531" width="14.7109375" style="266" customWidth="1"/>
    <col min="11532" max="11776" width="9.140625" style="266"/>
    <col min="11777" max="11777" width="39" style="266" customWidth="1"/>
    <col min="11778" max="11779" width="13.5703125" style="266" customWidth="1"/>
    <col min="11780" max="11780" width="17.140625" style="266" customWidth="1"/>
    <col min="11781" max="11783" width="13.5703125" style="266" customWidth="1"/>
    <col min="11784" max="11784" width="0.28515625" style="266" customWidth="1"/>
    <col min="11785" max="11785" width="13" style="266" customWidth="1"/>
    <col min="11786" max="11787" width="14.7109375" style="266" customWidth="1"/>
    <col min="11788" max="12032" width="9.140625" style="266"/>
    <col min="12033" max="12033" width="39" style="266" customWidth="1"/>
    <col min="12034" max="12035" width="13.5703125" style="266" customWidth="1"/>
    <col min="12036" max="12036" width="17.140625" style="266" customWidth="1"/>
    <col min="12037" max="12039" width="13.5703125" style="266" customWidth="1"/>
    <col min="12040" max="12040" width="0.28515625" style="266" customWidth="1"/>
    <col min="12041" max="12041" width="13" style="266" customWidth="1"/>
    <col min="12042" max="12043" width="14.7109375" style="266" customWidth="1"/>
    <col min="12044" max="12288" width="9.140625" style="266"/>
    <col min="12289" max="12289" width="39" style="266" customWidth="1"/>
    <col min="12290" max="12291" width="13.5703125" style="266" customWidth="1"/>
    <col min="12292" max="12292" width="17.140625" style="266" customWidth="1"/>
    <col min="12293" max="12295" width="13.5703125" style="266" customWidth="1"/>
    <col min="12296" max="12296" width="0.28515625" style="266" customWidth="1"/>
    <col min="12297" max="12297" width="13" style="266" customWidth="1"/>
    <col min="12298" max="12299" width="14.7109375" style="266" customWidth="1"/>
    <col min="12300" max="12544" width="9.140625" style="266"/>
    <col min="12545" max="12545" width="39" style="266" customWidth="1"/>
    <col min="12546" max="12547" width="13.5703125" style="266" customWidth="1"/>
    <col min="12548" max="12548" width="17.140625" style="266" customWidth="1"/>
    <col min="12549" max="12551" width="13.5703125" style="266" customWidth="1"/>
    <col min="12552" max="12552" width="0.28515625" style="266" customWidth="1"/>
    <col min="12553" max="12553" width="13" style="266" customWidth="1"/>
    <col min="12554" max="12555" width="14.7109375" style="266" customWidth="1"/>
    <col min="12556" max="12800" width="9.140625" style="266"/>
    <col min="12801" max="12801" width="39" style="266" customWidth="1"/>
    <col min="12802" max="12803" width="13.5703125" style="266" customWidth="1"/>
    <col min="12804" max="12804" width="17.140625" style="266" customWidth="1"/>
    <col min="12805" max="12807" width="13.5703125" style="266" customWidth="1"/>
    <col min="12808" max="12808" width="0.28515625" style="266" customWidth="1"/>
    <col min="12809" max="12809" width="13" style="266" customWidth="1"/>
    <col min="12810" max="12811" width="14.7109375" style="266" customWidth="1"/>
    <col min="12812" max="13056" width="9.140625" style="266"/>
    <col min="13057" max="13057" width="39" style="266" customWidth="1"/>
    <col min="13058" max="13059" width="13.5703125" style="266" customWidth="1"/>
    <col min="13060" max="13060" width="17.140625" style="266" customWidth="1"/>
    <col min="13061" max="13063" width="13.5703125" style="266" customWidth="1"/>
    <col min="13064" max="13064" width="0.28515625" style="266" customWidth="1"/>
    <col min="13065" max="13065" width="13" style="266" customWidth="1"/>
    <col min="13066" max="13067" width="14.7109375" style="266" customWidth="1"/>
    <col min="13068" max="13312" width="9.140625" style="266"/>
    <col min="13313" max="13313" width="39" style="266" customWidth="1"/>
    <col min="13314" max="13315" width="13.5703125" style="266" customWidth="1"/>
    <col min="13316" max="13316" width="17.140625" style="266" customWidth="1"/>
    <col min="13317" max="13319" width="13.5703125" style="266" customWidth="1"/>
    <col min="13320" max="13320" width="0.28515625" style="266" customWidth="1"/>
    <col min="13321" max="13321" width="13" style="266" customWidth="1"/>
    <col min="13322" max="13323" width="14.7109375" style="266" customWidth="1"/>
    <col min="13324" max="13568" width="9.140625" style="266"/>
    <col min="13569" max="13569" width="39" style="266" customWidth="1"/>
    <col min="13570" max="13571" width="13.5703125" style="266" customWidth="1"/>
    <col min="13572" max="13572" width="17.140625" style="266" customWidth="1"/>
    <col min="13573" max="13575" width="13.5703125" style="266" customWidth="1"/>
    <col min="13576" max="13576" width="0.28515625" style="266" customWidth="1"/>
    <col min="13577" max="13577" width="13" style="266" customWidth="1"/>
    <col min="13578" max="13579" width="14.7109375" style="266" customWidth="1"/>
    <col min="13580" max="13824" width="9.140625" style="266"/>
    <col min="13825" max="13825" width="39" style="266" customWidth="1"/>
    <col min="13826" max="13827" width="13.5703125" style="266" customWidth="1"/>
    <col min="13828" max="13828" width="17.140625" style="266" customWidth="1"/>
    <col min="13829" max="13831" width="13.5703125" style="266" customWidth="1"/>
    <col min="13832" max="13832" width="0.28515625" style="266" customWidth="1"/>
    <col min="13833" max="13833" width="13" style="266" customWidth="1"/>
    <col min="13834" max="13835" width="14.7109375" style="266" customWidth="1"/>
    <col min="13836" max="14080" width="9.140625" style="266"/>
    <col min="14081" max="14081" width="39" style="266" customWidth="1"/>
    <col min="14082" max="14083" width="13.5703125" style="266" customWidth="1"/>
    <col min="14084" max="14084" width="17.140625" style="266" customWidth="1"/>
    <col min="14085" max="14087" width="13.5703125" style="266" customWidth="1"/>
    <col min="14088" max="14088" width="0.28515625" style="266" customWidth="1"/>
    <col min="14089" max="14089" width="13" style="266" customWidth="1"/>
    <col min="14090" max="14091" width="14.7109375" style="266" customWidth="1"/>
    <col min="14092" max="14336" width="9.140625" style="266"/>
    <col min="14337" max="14337" width="39" style="266" customWidth="1"/>
    <col min="14338" max="14339" width="13.5703125" style="266" customWidth="1"/>
    <col min="14340" max="14340" width="17.140625" style="266" customWidth="1"/>
    <col min="14341" max="14343" width="13.5703125" style="266" customWidth="1"/>
    <col min="14344" max="14344" width="0.28515625" style="266" customWidth="1"/>
    <col min="14345" max="14345" width="13" style="266" customWidth="1"/>
    <col min="14346" max="14347" width="14.7109375" style="266" customWidth="1"/>
    <col min="14348" max="14592" width="9.140625" style="266"/>
    <col min="14593" max="14593" width="39" style="266" customWidth="1"/>
    <col min="14594" max="14595" width="13.5703125" style="266" customWidth="1"/>
    <col min="14596" max="14596" width="17.140625" style="266" customWidth="1"/>
    <col min="14597" max="14599" width="13.5703125" style="266" customWidth="1"/>
    <col min="14600" max="14600" width="0.28515625" style="266" customWidth="1"/>
    <col min="14601" max="14601" width="13" style="266" customWidth="1"/>
    <col min="14602" max="14603" width="14.7109375" style="266" customWidth="1"/>
    <col min="14604" max="14848" width="9.140625" style="266"/>
    <col min="14849" max="14849" width="39" style="266" customWidth="1"/>
    <col min="14850" max="14851" width="13.5703125" style="266" customWidth="1"/>
    <col min="14852" max="14852" width="17.140625" style="266" customWidth="1"/>
    <col min="14853" max="14855" width="13.5703125" style="266" customWidth="1"/>
    <col min="14856" max="14856" width="0.28515625" style="266" customWidth="1"/>
    <col min="14857" max="14857" width="13" style="266" customWidth="1"/>
    <col min="14858" max="14859" width="14.7109375" style="266" customWidth="1"/>
    <col min="14860" max="15104" width="9.140625" style="266"/>
    <col min="15105" max="15105" width="39" style="266" customWidth="1"/>
    <col min="15106" max="15107" width="13.5703125" style="266" customWidth="1"/>
    <col min="15108" max="15108" width="17.140625" style="266" customWidth="1"/>
    <col min="15109" max="15111" width="13.5703125" style="266" customWidth="1"/>
    <col min="15112" max="15112" width="0.28515625" style="266" customWidth="1"/>
    <col min="15113" max="15113" width="13" style="266" customWidth="1"/>
    <col min="15114" max="15115" width="14.7109375" style="266" customWidth="1"/>
    <col min="15116" max="15360" width="9.140625" style="266"/>
    <col min="15361" max="15361" width="39" style="266" customWidth="1"/>
    <col min="15362" max="15363" width="13.5703125" style="266" customWidth="1"/>
    <col min="15364" max="15364" width="17.140625" style="266" customWidth="1"/>
    <col min="15365" max="15367" width="13.5703125" style="266" customWidth="1"/>
    <col min="15368" max="15368" width="0.28515625" style="266" customWidth="1"/>
    <col min="15369" max="15369" width="13" style="266" customWidth="1"/>
    <col min="15370" max="15371" width="14.7109375" style="266" customWidth="1"/>
    <col min="15372" max="15616" width="9.140625" style="266"/>
    <col min="15617" max="15617" width="39" style="266" customWidth="1"/>
    <col min="15618" max="15619" width="13.5703125" style="266" customWidth="1"/>
    <col min="15620" max="15620" width="17.140625" style="266" customWidth="1"/>
    <col min="15621" max="15623" width="13.5703125" style="266" customWidth="1"/>
    <col min="15624" max="15624" width="0.28515625" style="266" customWidth="1"/>
    <col min="15625" max="15625" width="13" style="266" customWidth="1"/>
    <col min="15626" max="15627" width="14.7109375" style="266" customWidth="1"/>
    <col min="15628" max="15872" width="9.140625" style="266"/>
    <col min="15873" max="15873" width="39" style="266" customWidth="1"/>
    <col min="15874" max="15875" width="13.5703125" style="266" customWidth="1"/>
    <col min="15876" max="15876" width="17.140625" style="266" customWidth="1"/>
    <col min="15877" max="15879" width="13.5703125" style="266" customWidth="1"/>
    <col min="15880" max="15880" width="0.28515625" style="266" customWidth="1"/>
    <col min="15881" max="15881" width="13" style="266" customWidth="1"/>
    <col min="15882" max="15883" width="14.7109375" style="266" customWidth="1"/>
    <col min="15884" max="16128" width="9.140625" style="266"/>
    <col min="16129" max="16129" width="39" style="266" customWidth="1"/>
    <col min="16130" max="16131" width="13.5703125" style="266" customWidth="1"/>
    <col min="16132" max="16132" width="17.140625" style="266" customWidth="1"/>
    <col min="16133" max="16135" width="13.5703125" style="266" customWidth="1"/>
    <col min="16136" max="16136" width="0.28515625" style="266" customWidth="1"/>
    <col min="16137" max="16137" width="13" style="266" customWidth="1"/>
    <col min="16138" max="16139" width="14.7109375" style="266" customWidth="1"/>
    <col min="16140" max="16384" width="9.140625" style="266"/>
  </cols>
  <sheetData>
    <row r="1" spans="1:11" s="247" customFormat="1" ht="18" customHeight="1" x14ac:dyDescent="0.2">
      <c r="A1" s="243" t="s">
        <v>2</v>
      </c>
      <c r="B1" s="244"/>
      <c r="C1" s="244"/>
      <c r="D1" s="245"/>
      <c r="E1" s="244"/>
      <c r="F1" s="244"/>
      <c r="G1" s="244"/>
      <c r="H1" s="246"/>
    </row>
    <row r="2" spans="1:11" s="247" customFormat="1" ht="18" customHeight="1" x14ac:dyDescent="0.2">
      <c r="A2" s="243" t="s">
        <v>510</v>
      </c>
      <c r="B2" s="244"/>
      <c r="C2" s="244"/>
      <c r="D2" s="245"/>
      <c r="E2" s="244"/>
      <c r="F2" s="244"/>
      <c r="G2" s="244"/>
      <c r="H2" s="246"/>
    </row>
    <row r="3" spans="1:11" s="247" customFormat="1" ht="18" customHeight="1" x14ac:dyDescent="0.2">
      <c r="A3" s="143" t="s">
        <v>4</v>
      </c>
      <c r="B3" s="244"/>
      <c r="C3" s="244"/>
      <c r="D3" s="245"/>
      <c r="E3" s="244"/>
      <c r="F3" s="244"/>
      <c r="G3" s="244"/>
      <c r="H3" s="246"/>
    </row>
    <row r="4" spans="1:11" s="247" customFormat="1" ht="18" customHeight="1" x14ac:dyDescent="0.2">
      <c r="A4" s="244"/>
      <c r="B4" s="244"/>
      <c r="C4" s="244"/>
      <c r="D4" s="245"/>
      <c r="E4" s="244"/>
      <c r="F4" s="244"/>
      <c r="G4" s="244"/>
      <c r="H4" s="246"/>
    </row>
    <row r="5" spans="1:11" s="247" customFormat="1" ht="27" customHeight="1" x14ac:dyDescent="0.2">
      <c r="A5" s="248" t="s">
        <v>511</v>
      </c>
      <c r="B5" s="248" t="s">
        <v>6</v>
      </c>
      <c r="C5" s="248" t="s">
        <v>7</v>
      </c>
      <c r="D5" s="249" t="s">
        <v>512</v>
      </c>
      <c r="E5" s="248" t="s">
        <v>227</v>
      </c>
      <c r="F5" s="17" t="s">
        <v>10</v>
      </c>
      <c r="G5" s="248" t="s">
        <v>11</v>
      </c>
      <c r="H5" s="246"/>
    </row>
    <row r="6" spans="1:11" s="247" customFormat="1" ht="18" customHeight="1" x14ac:dyDescent="0.2">
      <c r="A6" s="250" t="s">
        <v>96</v>
      </c>
      <c r="B6" s="251"/>
      <c r="C6" s="251"/>
      <c r="D6" s="251"/>
      <c r="E6" s="251"/>
      <c r="F6" s="251"/>
      <c r="G6" s="251"/>
      <c r="H6" s="246"/>
    </row>
    <row r="7" spans="1:11" s="247" customFormat="1" ht="18" customHeight="1" x14ac:dyDescent="0.2">
      <c r="A7" s="250" t="s">
        <v>98</v>
      </c>
      <c r="B7" s="251"/>
      <c r="C7" s="251"/>
      <c r="D7" s="251"/>
      <c r="E7" s="251"/>
      <c r="F7" s="251"/>
      <c r="G7" s="251"/>
      <c r="H7" s="246"/>
    </row>
    <row r="8" spans="1:11" s="247" customFormat="1" ht="18" customHeight="1" x14ac:dyDescent="0.2">
      <c r="A8" s="252" t="s">
        <v>513</v>
      </c>
      <c r="B8" s="253" t="s">
        <v>103</v>
      </c>
      <c r="C8" s="253">
        <v>4000000</v>
      </c>
      <c r="D8" s="254">
        <v>3998.1</v>
      </c>
      <c r="E8" s="254">
        <v>2.41</v>
      </c>
      <c r="F8" s="254">
        <v>3.4691000000000001</v>
      </c>
      <c r="G8" s="253" t="s">
        <v>514</v>
      </c>
      <c r="H8" s="246"/>
    </row>
    <row r="9" spans="1:11" s="247" customFormat="1" ht="18" customHeight="1" x14ac:dyDescent="0.2">
      <c r="A9" s="252" t="s">
        <v>393</v>
      </c>
      <c r="B9" s="253" t="s">
        <v>103</v>
      </c>
      <c r="C9" s="253">
        <v>3500000</v>
      </c>
      <c r="D9" s="254">
        <v>3493.49</v>
      </c>
      <c r="E9" s="254">
        <v>2.11</v>
      </c>
      <c r="F9" s="254">
        <v>3.5797999999999996</v>
      </c>
      <c r="G9" s="253" t="s">
        <v>394</v>
      </c>
      <c r="H9" s="246"/>
    </row>
    <row r="10" spans="1:11" s="247" customFormat="1" ht="18" customHeight="1" x14ac:dyDescent="0.2">
      <c r="A10" s="255" t="s">
        <v>92</v>
      </c>
      <c r="B10" s="256"/>
      <c r="C10" s="256"/>
      <c r="D10" s="257">
        <f>SUM(D8:D9)</f>
        <v>7491.59</v>
      </c>
      <c r="E10" s="257">
        <f>SUM(E8:E9)</f>
        <v>4.5199999999999996</v>
      </c>
      <c r="F10" s="256"/>
      <c r="G10" s="256"/>
      <c r="H10" s="246"/>
    </row>
    <row r="11" spans="1:11" s="247" customFormat="1" ht="18" customHeight="1" x14ac:dyDescent="0.2">
      <c r="A11" s="250" t="s">
        <v>515</v>
      </c>
      <c r="B11" s="258"/>
      <c r="C11" s="258"/>
      <c r="D11" s="258"/>
      <c r="E11" s="254"/>
      <c r="F11" s="254"/>
      <c r="G11" s="254"/>
      <c r="H11" s="246"/>
    </row>
    <row r="12" spans="1:11" s="247" customFormat="1" ht="18" customHeight="1" x14ac:dyDescent="0.2">
      <c r="A12" s="252" t="s">
        <v>516</v>
      </c>
      <c r="B12" s="258"/>
      <c r="C12" s="258"/>
      <c r="D12" s="259">
        <v>157845.20000000001</v>
      </c>
      <c r="E12" s="260">
        <v>95.24</v>
      </c>
      <c r="F12" s="260"/>
      <c r="G12" s="258"/>
      <c r="H12" s="261"/>
      <c r="J12" s="18"/>
      <c r="K12" s="18"/>
    </row>
    <row r="13" spans="1:11" s="247" customFormat="1" ht="18" customHeight="1" x14ac:dyDescent="0.2">
      <c r="A13" s="252" t="s">
        <v>517</v>
      </c>
      <c r="B13" s="258"/>
      <c r="C13" s="258"/>
      <c r="D13" s="259">
        <v>393.57999999998356</v>
      </c>
      <c r="E13" s="260">
        <v>0.24</v>
      </c>
      <c r="F13" s="260"/>
      <c r="G13" s="258"/>
      <c r="H13" s="262"/>
      <c r="I13" s="263"/>
      <c r="J13" s="24"/>
      <c r="K13" s="25"/>
    </row>
    <row r="14" spans="1:11" s="247" customFormat="1" ht="18" customHeight="1" x14ac:dyDescent="0.2">
      <c r="A14" s="250" t="s">
        <v>518</v>
      </c>
      <c r="B14" s="258"/>
      <c r="C14" s="258"/>
      <c r="D14" s="264">
        <f>SUM(D12:D13)+D10</f>
        <v>165730.37</v>
      </c>
      <c r="E14" s="265">
        <f>SUM(E12:E13)+E10</f>
        <v>99.999999999999986</v>
      </c>
      <c r="F14" s="265"/>
      <c r="G14" s="256"/>
      <c r="H14" s="246"/>
      <c r="J14" s="24"/>
      <c r="K14" s="25"/>
    </row>
    <row r="16" spans="1:11" ht="15" x14ac:dyDescent="0.25">
      <c r="A16" s="71" t="s">
        <v>118</v>
      </c>
      <c r="D16" s="110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LTBPDF</vt:lpstr>
      <vt:lpstr>LTCHF</vt:lpstr>
      <vt:lpstr>LTCRF</vt:lpstr>
      <vt:lpstr>LTFBF</vt:lpstr>
      <vt:lpstr>LTGLTF</vt:lpstr>
      <vt:lpstr>LTLQF</vt:lpstr>
      <vt:lpstr>LTLDSTF</vt:lpstr>
      <vt:lpstr>LTMMF</vt:lpstr>
      <vt:lpstr>LTOF</vt:lpstr>
      <vt:lpstr>LTRICBF</vt:lpstr>
      <vt:lpstr>LTSTBF</vt:lpstr>
      <vt:lpstr>LTTACBF</vt:lpstr>
      <vt:lpstr>LTUSTF</vt:lpstr>
      <vt:lpstr>LTFMPXIVA</vt:lpstr>
      <vt:lpstr>LTFMPXVIIB</vt:lpstr>
      <vt:lpstr>LTFMPXVIIIC</vt:lpstr>
      <vt:lpstr>LTBPDF!Print_Area</vt:lpstr>
      <vt:lpstr>LTCHF!Print_Area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Tarun Tiwari</cp:lastModifiedBy>
  <dcterms:created xsi:type="dcterms:W3CDTF">2022-04-18T08:57:12Z</dcterms:created>
  <dcterms:modified xsi:type="dcterms:W3CDTF">2022-04-20T13:39:19Z</dcterms:modified>
</cp:coreProperties>
</file>